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170" windowWidth="14850" windowHeight="9000" tabRatio="602" activeTab="0"/>
  </bookViews>
  <sheets>
    <sheet name="前年対比局・関" sheetId="1" r:id="rId1"/>
    <sheet name="前年対比局" sheetId="2" r:id="rId2"/>
    <sheet name="前年対比関" sheetId="3" r:id="rId3"/>
    <sheet name="当月累計局・関" sheetId="4" r:id="rId4"/>
    <sheet name="当月累計局" sheetId="5" r:id="rId5"/>
    <sheet name="当月累計関" sheetId="6" r:id="rId6"/>
  </sheets>
  <definedNames>
    <definedName name="_xlnm.Print_Area" localSheetId="2">'前年対比関'!$A$2:$M$24</definedName>
    <definedName name="_xlnm.Print_Area" localSheetId="1">'前年対比局'!$A$2:$M$24</definedName>
    <definedName name="_xlnm.Print_Area" localSheetId="0">'前年対比局・関'!$A$2:$M$25</definedName>
    <definedName name="_xlnm.Print_Area" localSheetId="5">'当月累計関'!$A$2:$Q$23</definedName>
    <definedName name="_xlnm.Print_Area" localSheetId="4">'当月累計局'!$A$2:$Q$23</definedName>
    <definedName name="_xlnm.Print_Area" localSheetId="3">'当月累計局・関'!$A$2:$Q$24</definedName>
    <definedName name="_xlnm.Print_Area">'当月累計関'!$A$2:$Q$24</definedName>
  </definedNames>
  <calcPr fullCalcOnLoad="1"/>
</workbook>
</file>

<file path=xl/sharedStrings.xml><?xml version="1.0" encoding="utf-8"?>
<sst xmlns="http://schemas.openxmlformats.org/spreadsheetml/2006/main" count="313" uniqueCount="60">
  <si>
    <t>　１　国税局分及び税関分の合計</t>
  </si>
  <si>
    <t>　</t>
  </si>
  <si>
    <t>（注）</t>
  </si>
  <si>
    <t>当月分</t>
  </si>
  <si>
    <t>（Ａ）</t>
  </si>
  <si>
    <t>ＫＬ</t>
  </si>
  <si>
    <t>前年同月</t>
  </si>
  <si>
    <t>（Ｂ）</t>
  </si>
  <si>
    <t xml:space="preserve"> 課　　　税　　　数　　　量</t>
  </si>
  <si>
    <t>対前年比</t>
  </si>
  <si>
    <t>（Ａ／Ｂ）</t>
  </si>
  <si>
    <t>％</t>
  </si>
  <si>
    <t>前年同期</t>
  </si>
  <si>
    <t>（Ｄ）</t>
  </si>
  <si>
    <t>（Ｃ／Ｄ）</t>
  </si>
  <si>
    <t>（Ｅ）</t>
  </si>
  <si>
    <t>千円</t>
  </si>
  <si>
    <t xml:space="preserve"> ４月から当月まで</t>
  </si>
  <si>
    <t xml:space="preserve"> の累計　　（Ｆ）</t>
  </si>
  <si>
    <t>（Ｇ）</t>
  </si>
  <si>
    <t>（Ｆ／Ｇ）</t>
  </si>
  <si>
    <t>　２　国税局分</t>
  </si>
  <si>
    <t>　３　税関分</t>
  </si>
  <si>
    <t>当　　　　　月　　　　　分</t>
  </si>
  <si>
    <t>前年比</t>
  </si>
  <si>
    <t>前々年同月</t>
  </si>
  <si>
    <t>前々年比</t>
  </si>
  <si>
    <t>１　　月　　か　　ら　　の　　累　　計</t>
  </si>
  <si>
    <t>前々年同期</t>
  </si>
  <si>
    <t>４　　月　　か　　ら　　の　　累　　計</t>
  </si>
  <si>
    <t>　各欄ごとに端数処理を行っているため、縦計については必ずしも符合しない（以下２、３表において同じ。）。</t>
  </si>
  <si>
    <t>合計</t>
  </si>
  <si>
    <t>清酒</t>
  </si>
  <si>
    <t>合成清酒</t>
  </si>
  <si>
    <t>みりん</t>
  </si>
  <si>
    <t>ビール</t>
  </si>
  <si>
    <t>果実酒</t>
  </si>
  <si>
    <t>甘味果実酒</t>
  </si>
  <si>
    <t>ウイスキー</t>
  </si>
  <si>
    <t>ブランデー</t>
  </si>
  <si>
    <t>発泡酒</t>
  </si>
  <si>
    <t>その他の醸造酒</t>
  </si>
  <si>
    <t>雑酒等</t>
  </si>
  <si>
    <t>リキュール</t>
  </si>
  <si>
    <t>スピリッツ等</t>
  </si>
  <si>
    <t>（注）</t>
  </si>
  <si>
    <t xml:space="preserve"> 課　　     　税　　　     額</t>
  </si>
  <si>
    <t xml:space="preserve"> 課　　     　税　　　      額</t>
  </si>
  <si>
    <t xml:space="preserve"> ４月から当月まで</t>
  </si>
  <si>
    <t>４月から当月まで</t>
  </si>
  <si>
    <t>の累計（Ｃ）</t>
  </si>
  <si>
    <t>　表中のスピリッツ等には原料用アルコールを含み、雑酒等には粉末酒を含む（以下２、３表において同じ。）。</t>
  </si>
  <si>
    <t>－</t>
  </si>
  <si>
    <t>連続式蒸留焼酎</t>
  </si>
  <si>
    <t>単式蒸留焼酎</t>
  </si>
  <si>
    <t xml:space="preserve"> </t>
  </si>
  <si>
    <t xml:space="preserve">                             </t>
  </si>
  <si>
    <t xml:space="preserve">              </t>
  </si>
  <si>
    <t xml:space="preserve">                                                                             </t>
  </si>
  <si>
    <t>令和５年度２月分（2024年２月分）課税状況表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</si>
</sst>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#,##0_ "/>
    <numFmt numFmtId="179" formatCode="#,##0_);[Red]\(#,##0\)"/>
    <numFmt numFmtId="180" formatCode="0.0_ "/>
    <numFmt numFmtId="181" formatCode="#,##0.0;[Red]\-#,##0.0"/>
    <numFmt numFmtId="182" formatCode="#,##0.0_ "/>
    <numFmt numFmtId="183" formatCode="#,##0.0_);[Red]\(#,##0.0\)"/>
    <numFmt numFmtId="184" formatCode="0_);[Red]\(0\)"/>
    <numFmt numFmtId="185" formatCode="0.0_);[Red]\(0.0\)"/>
  </numFmts>
  <fonts count="5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3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 style="double"/>
    </border>
    <border>
      <left style="thin">
        <color indexed="8"/>
      </left>
      <right style="medium"/>
      <top style="thin"/>
      <bottom style="double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>
        <color indexed="8"/>
      </left>
      <right style="medium">
        <color indexed="8"/>
      </right>
      <top style="double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Continuous" vertical="center"/>
    </xf>
    <xf numFmtId="0" fontId="7" fillId="0" borderId="11" xfId="0" applyNumberFormat="1" applyFont="1" applyBorder="1" applyAlignment="1">
      <alignment horizontal="centerContinuous" vertical="center"/>
    </xf>
    <xf numFmtId="0" fontId="7" fillId="0" borderId="12" xfId="0" applyNumberFormat="1" applyFont="1" applyBorder="1" applyAlignment="1">
      <alignment horizontal="centerContinuous" vertical="center"/>
    </xf>
    <xf numFmtId="0" fontId="7" fillId="0" borderId="0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horizontal="right" vertical="center"/>
    </xf>
    <xf numFmtId="0" fontId="7" fillId="0" borderId="19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0" fontId="7" fillId="0" borderId="20" xfId="0" applyNumberFormat="1" applyFont="1" applyBorder="1" applyAlignment="1">
      <alignment horizontal="right" vertical="center"/>
    </xf>
    <xf numFmtId="0" fontId="7" fillId="0" borderId="2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7" fillId="0" borderId="2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Continuous" vertical="center"/>
    </xf>
    <xf numFmtId="0" fontId="7" fillId="0" borderId="23" xfId="0" applyNumberFormat="1" applyFont="1" applyBorder="1" applyAlignment="1">
      <alignment horizontal="centerContinuous" vertical="center"/>
    </xf>
    <xf numFmtId="0" fontId="7" fillId="0" borderId="21" xfId="0" applyNumberFormat="1" applyFont="1" applyBorder="1" applyAlignment="1">
      <alignment horizontal="centerContinuous" vertical="center"/>
    </xf>
    <xf numFmtId="0" fontId="7" fillId="0" borderId="0" xfId="0" applyNumberFormat="1" applyFont="1" applyBorder="1" applyAlignment="1">
      <alignment horizontal="centerContinuous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right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21" xfId="0" applyNumberFormat="1" applyFont="1" applyBorder="1" applyAlignment="1">
      <alignment horizontal="center" vertical="center" shrinkToFit="1"/>
    </xf>
    <xf numFmtId="0" fontId="7" fillId="0" borderId="26" xfId="0" applyNumberFormat="1" applyFont="1" applyBorder="1" applyAlignment="1">
      <alignment horizontal="centerContinuous" vertical="center"/>
    </xf>
    <xf numFmtId="0" fontId="7" fillId="0" borderId="16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27" xfId="0" applyNumberFormat="1" applyFont="1" applyBorder="1" applyAlignment="1">
      <alignment/>
    </xf>
    <xf numFmtId="0" fontId="7" fillId="33" borderId="13" xfId="0" applyNumberFormat="1" applyFont="1" applyFill="1" applyBorder="1" applyAlignment="1">
      <alignment horizontal="center" vertical="center"/>
    </xf>
    <xf numFmtId="0" fontId="11" fillId="33" borderId="14" xfId="0" applyNumberFormat="1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/>
    </xf>
    <xf numFmtId="0" fontId="11" fillId="33" borderId="27" xfId="0" applyNumberFormat="1" applyFont="1" applyFill="1" applyBorder="1" applyAlignment="1">
      <alignment horizontal="center" vertical="center"/>
    </xf>
    <xf numFmtId="0" fontId="11" fillId="33" borderId="15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79" fontId="7" fillId="0" borderId="34" xfId="0" applyNumberFormat="1" applyFont="1" applyFill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8" xfId="0" applyNumberFormat="1" applyFont="1" applyFill="1" applyBorder="1" applyAlignment="1">
      <alignment vertical="center"/>
    </xf>
    <xf numFmtId="179" fontId="7" fillId="0" borderId="39" xfId="0" applyNumberFormat="1" applyFont="1" applyFill="1" applyBorder="1" applyAlignment="1">
      <alignment vertical="center"/>
    </xf>
    <xf numFmtId="183" fontId="7" fillId="0" borderId="21" xfId="0" applyNumberFormat="1" applyFont="1" applyFill="1" applyBorder="1" applyAlignment="1">
      <alignment vertical="center"/>
    </xf>
    <xf numFmtId="183" fontId="7" fillId="0" borderId="40" xfId="0" applyNumberFormat="1" applyFont="1" applyFill="1" applyBorder="1" applyAlignment="1">
      <alignment vertical="center"/>
    </xf>
    <xf numFmtId="183" fontId="7" fillId="0" borderId="24" xfId="0" applyNumberFormat="1" applyFont="1" applyFill="1" applyBorder="1" applyAlignment="1">
      <alignment vertical="center"/>
    </xf>
    <xf numFmtId="183" fontId="7" fillId="0" borderId="30" xfId="0" applyNumberFormat="1" applyFont="1" applyFill="1" applyBorder="1" applyAlignment="1">
      <alignment vertical="center"/>
    </xf>
    <xf numFmtId="183" fontId="7" fillId="0" borderId="41" xfId="0" applyNumberFormat="1" applyFont="1" applyFill="1" applyBorder="1" applyAlignment="1">
      <alignment vertical="center"/>
    </xf>
    <xf numFmtId="183" fontId="7" fillId="0" borderId="31" xfId="0" applyNumberFormat="1" applyFont="1" applyFill="1" applyBorder="1" applyAlignment="1">
      <alignment vertical="center"/>
    </xf>
    <xf numFmtId="183" fontId="7" fillId="0" borderId="42" xfId="0" applyNumberFormat="1" applyFont="1" applyFill="1" applyBorder="1" applyAlignment="1">
      <alignment vertical="center"/>
    </xf>
    <xf numFmtId="183" fontId="7" fillId="0" borderId="43" xfId="0" applyNumberFormat="1" applyFont="1" applyFill="1" applyBorder="1" applyAlignment="1">
      <alignment vertical="center"/>
    </xf>
    <xf numFmtId="183" fontId="7" fillId="0" borderId="44" xfId="0" applyNumberFormat="1" applyFont="1" applyFill="1" applyBorder="1" applyAlignment="1">
      <alignment vertical="center"/>
    </xf>
    <xf numFmtId="183" fontId="7" fillId="0" borderId="35" xfId="0" applyNumberFormat="1" applyFont="1" applyFill="1" applyBorder="1" applyAlignment="1">
      <alignment vertical="center"/>
    </xf>
    <xf numFmtId="183" fontId="7" fillId="0" borderId="45" xfId="0" applyNumberFormat="1" applyFont="1" applyFill="1" applyBorder="1" applyAlignment="1">
      <alignment vertical="center"/>
    </xf>
    <xf numFmtId="183" fontId="7" fillId="0" borderId="46" xfId="0" applyNumberFormat="1" applyFont="1" applyFill="1" applyBorder="1" applyAlignment="1">
      <alignment vertical="center"/>
    </xf>
    <xf numFmtId="183" fontId="7" fillId="0" borderId="38" xfId="0" applyNumberFormat="1" applyFont="1" applyFill="1" applyBorder="1" applyAlignment="1">
      <alignment vertical="center"/>
    </xf>
    <xf numFmtId="183" fontId="7" fillId="0" borderId="47" xfId="0" applyNumberFormat="1" applyFont="1" applyFill="1" applyBorder="1" applyAlignment="1">
      <alignment vertical="center"/>
    </xf>
    <xf numFmtId="183" fontId="7" fillId="0" borderId="48" xfId="0" applyNumberFormat="1" applyFont="1" applyFill="1" applyBorder="1" applyAlignment="1">
      <alignment vertical="center"/>
    </xf>
    <xf numFmtId="185" fontId="7" fillId="0" borderId="21" xfId="0" applyNumberFormat="1" applyFont="1" applyFill="1" applyBorder="1" applyAlignment="1">
      <alignment vertical="center"/>
    </xf>
    <xf numFmtId="185" fontId="7" fillId="0" borderId="30" xfId="0" applyNumberFormat="1" applyFont="1" applyFill="1" applyBorder="1" applyAlignment="1">
      <alignment vertical="center"/>
    </xf>
    <xf numFmtId="185" fontId="7" fillId="0" borderId="35" xfId="0" applyNumberFormat="1" applyFont="1" applyFill="1" applyBorder="1" applyAlignment="1">
      <alignment vertical="center"/>
    </xf>
    <xf numFmtId="185" fontId="7" fillId="0" borderId="38" xfId="0" applyNumberFormat="1" applyFont="1" applyFill="1" applyBorder="1" applyAlignment="1">
      <alignment vertical="center"/>
    </xf>
    <xf numFmtId="183" fontId="7" fillId="0" borderId="21" xfId="0" applyNumberFormat="1" applyFont="1" applyFill="1" applyBorder="1" applyAlignment="1">
      <alignment horizontal="right" vertical="center"/>
    </xf>
    <xf numFmtId="183" fontId="7" fillId="0" borderId="30" xfId="0" applyNumberFormat="1" applyFont="1" applyFill="1" applyBorder="1" applyAlignment="1">
      <alignment horizontal="right" vertical="center"/>
    </xf>
    <xf numFmtId="183" fontId="7" fillId="0" borderId="35" xfId="0" applyNumberFormat="1" applyFont="1" applyFill="1" applyBorder="1" applyAlignment="1">
      <alignment horizontal="right" vertical="center"/>
    </xf>
    <xf numFmtId="183" fontId="7" fillId="0" borderId="38" xfId="0" applyNumberFormat="1" applyFont="1" applyFill="1" applyBorder="1" applyAlignment="1">
      <alignment horizontal="right" vertical="center"/>
    </xf>
    <xf numFmtId="183" fontId="7" fillId="0" borderId="40" xfId="0" applyNumberFormat="1" applyFont="1" applyFill="1" applyBorder="1" applyAlignment="1">
      <alignment horizontal="right" vertical="center"/>
    </xf>
    <xf numFmtId="183" fontId="7" fillId="0" borderId="41" xfId="0" applyNumberFormat="1" applyFont="1" applyFill="1" applyBorder="1" applyAlignment="1">
      <alignment horizontal="right" vertical="center"/>
    </xf>
    <xf numFmtId="183" fontId="7" fillId="0" borderId="43" xfId="0" applyNumberFormat="1" applyFont="1" applyFill="1" applyBorder="1" applyAlignment="1">
      <alignment horizontal="right" vertical="center"/>
    </xf>
    <xf numFmtId="183" fontId="7" fillId="0" borderId="45" xfId="0" applyNumberFormat="1" applyFont="1" applyFill="1" applyBorder="1" applyAlignment="1">
      <alignment horizontal="right" vertical="center"/>
    </xf>
    <xf numFmtId="183" fontId="7" fillId="0" borderId="47" xfId="0" applyNumberFormat="1" applyFont="1" applyFill="1" applyBorder="1" applyAlignment="1">
      <alignment horizontal="right" vertical="center"/>
    </xf>
    <xf numFmtId="179" fontId="7" fillId="0" borderId="49" xfId="0" applyNumberFormat="1" applyFont="1" applyFill="1" applyBorder="1" applyAlignment="1">
      <alignment vertical="center"/>
    </xf>
    <xf numFmtId="179" fontId="7" fillId="0" borderId="50" xfId="0" applyNumberFormat="1" applyFont="1" applyFill="1" applyBorder="1" applyAlignment="1">
      <alignment vertical="center"/>
    </xf>
    <xf numFmtId="179" fontId="7" fillId="0" borderId="51" xfId="0" applyNumberFormat="1" applyFont="1" applyFill="1" applyBorder="1" applyAlignment="1">
      <alignment vertical="center"/>
    </xf>
    <xf numFmtId="179" fontId="7" fillId="0" borderId="52" xfId="0" applyNumberFormat="1" applyFont="1" applyFill="1" applyBorder="1" applyAlignment="1">
      <alignment vertical="center"/>
    </xf>
    <xf numFmtId="183" fontId="7" fillId="0" borderId="51" xfId="0" applyNumberFormat="1" applyFont="1" applyFill="1" applyBorder="1" applyAlignment="1">
      <alignment vertical="center"/>
    </xf>
    <xf numFmtId="183" fontId="7" fillId="0" borderId="53" xfId="0" applyNumberFormat="1" applyFont="1" applyFill="1" applyBorder="1" applyAlignment="1">
      <alignment vertical="center"/>
    </xf>
    <xf numFmtId="183" fontId="7" fillId="0" borderId="54" xfId="0" applyNumberFormat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38" fontId="7" fillId="0" borderId="21" xfId="0" applyNumberFormat="1" applyFont="1" applyFill="1" applyBorder="1" applyAlignment="1">
      <alignment vertical="center"/>
    </xf>
    <xf numFmtId="181" fontId="7" fillId="0" borderId="21" xfId="0" applyNumberFormat="1" applyFont="1" applyFill="1" applyBorder="1" applyAlignment="1">
      <alignment vertical="center"/>
    </xf>
    <xf numFmtId="181" fontId="7" fillId="0" borderId="24" xfId="0" applyNumberFormat="1" applyFont="1" applyFill="1" applyBorder="1" applyAlignment="1">
      <alignment vertical="center"/>
    </xf>
    <xf numFmtId="38" fontId="7" fillId="0" borderId="50" xfId="0" applyNumberFormat="1" applyFont="1" applyFill="1" applyBorder="1" applyAlignment="1">
      <alignment vertical="center"/>
    </xf>
    <xf numFmtId="38" fontId="7" fillId="0" borderId="30" xfId="0" applyNumberFormat="1" applyFont="1" applyFill="1" applyBorder="1" applyAlignment="1">
      <alignment vertical="center"/>
    </xf>
    <xf numFmtId="181" fontId="7" fillId="0" borderId="30" xfId="0" applyNumberFormat="1" applyFont="1" applyFill="1" applyBorder="1" applyAlignment="1">
      <alignment vertical="center"/>
    </xf>
    <xf numFmtId="181" fontId="7" fillId="0" borderId="42" xfId="0" applyNumberFormat="1" applyFont="1" applyFill="1" applyBorder="1" applyAlignment="1">
      <alignment vertical="center"/>
    </xf>
    <xf numFmtId="38" fontId="7" fillId="0" borderId="32" xfId="0" applyNumberFormat="1" applyFont="1" applyFill="1" applyBorder="1" applyAlignment="1">
      <alignment vertical="center"/>
    </xf>
    <xf numFmtId="181" fontId="7" fillId="0" borderId="31" xfId="0" applyNumberFormat="1" applyFont="1" applyFill="1" applyBorder="1" applyAlignment="1">
      <alignment vertical="center"/>
    </xf>
    <xf numFmtId="38" fontId="7" fillId="0" borderId="51" xfId="0" applyNumberFormat="1" applyFont="1" applyFill="1" applyBorder="1" applyAlignment="1">
      <alignment vertical="center"/>
    </xf>
    <xf numFmtId="181" fontId="7" fillId="0" borderId="51" xfId="0" applyNumberFormat="1" applyFont="1" applyFill="1" applyBorder="1" applyAlignment="1">
      <alignment vertical="center"/>
    </xf>
    <xf numFmtId="181" fontId="7" fillId="0" borderId="44" xfId="0" applyNumberFormat="1" applyFont="1" applyFill="1" applyBorder="1" applyAlignment="1">
      <alignment vertical="center"/>
    </xf>
    <xf numFmtId="38" fontId="7" fillId="0" borderId="34" xfId="0" applyNumberFormat="1" applyFont="1" applyFill="1" applyBorder="1" applyAlignment="1">
      <alignment vertical="center"/>
    </xf>
    <xf numFmtId="38" fontId="7" fillId="0" borderId="35" xfId="0" applyNumberFormat="1" applyFont="1" applyFill="1" applyBorder="1" applyAlignment="1">
      <alignment vertical="center"/>
    </xf>
    <xf numFmtId="181" fontId="7" fillId="0" borderId="35" xfId="0" applyNumberFormat="1" applyFont="1" applyFill="1" applyBorder="1" applyAlignment="1">
      <alignment vertical="center"/>
    </xf>
    <xf numFmtId="181" fontId="7" fillId="0" borderId="46" xfId="0" applyNumberFormat="1" applyFont="1" applyFill="1" applyBorder="1" applyAlignment="1">
      <alignment vertical="center"/>
    </xf>
    <xf numFmtId="38" fontId="7" fillId="0" borderId="37" xfId="0" applyNumberFormat="1" applyFont="1" applyFill="1" applyBorder="1" applyAlignment="1">
      <alignment vertical="center"/>
    </xf>
    <xf numFmtId="38" fontId="7" fillId="0" borderId="38" xfId="0" applyNumberFormat="1" applyFont="1" applyFill="1" applyBorder="1" applyAlignment="1">
      <alignment vertical="center"/>
    </xf>
    <xf numFmtId="181" fontId="7" fillId="0" borderId="38" xfId="0" applyNumberFormat="1" applyFont="1" applyFill="1" applyBorder="1" applyAlignment="1">
      <alignment vertical="center"/>
    </xf>
    <xf numFmtId="181" fontId="7" fillId="0" borderId="48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7" fillId="0" borderId="29" xfId="0" applyNumberFormat="1" applyFont="1" applyFill="1" applyBorder="1" applyAlignment="1">
      <alignment vertical="center"/>
    </xf>
    <xf numFmtId="38" fontId="7" fillId="0" borderId="31" xfId="0" applyNumberFormat="1" applyFont="1" applyFill="1" applyBorder="1" applyAlignment="1">
      <alignment vertical="center"/>
    </xf>
    <xf numFmtId="38" fontId="7" fillId="0" borderId="33" xfId="0" applyNumberFormat="1" applyFont="1" applyFill="1" applyBorder="1" applyAlignment="1">
      <alignment vertical="center"/>
    </xf>
    <xf numFmtId="38" fontId="7" fillId="0" borderId="36" xfId="0" applyNumberFormat="1" applyFont="1" applyFill="1" applyBorder="1" applyAlignment="1">
      <alignment vertical="center"/>
    </xf>
    <xf numFmtId="38" fontId="7" fillId="0" borderId="39" xfId="0" applyNumberFormat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horizontal="right" vertical="center"/>
    </xf>
    <xf numFmtId="38" fontId="7" fillId="0" borderId="21" xfId="0" applyNumberFormat="1" applyFont="1" applyFill="1" applyBorder="1" applyAlignment="1">
      <alignment horizontal="right" vertical="center"/>
    </xf>
    <xf numFmtId="181" fontId="7" fillId="0" borderId="21" xfId="0" applyNumberFormat="1" applyFont="1" applyFill="1" applyBorder="1" applyAlignment="1">
      <alignment horizontal="right" vertical="center"/>
    </xf>
    <xf numFmtId="38" fontId="7" fillId="0" borderId="27" xfId="0" applyNumberFormat="1" applyFont="1" applyFill="1" applyBorder="1" applyAlignment="1">
      <alignment horizontal="right" vertical="center"/>
    </xf>
    <xf numFmtId="181" fontId="7" fillId="0" borderId="55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8" fontId="7" fillId="0" borderId="50" xfId="0" applyNumberFormat="1" applyFont="1" applyFill="1" applyBorder="1" applyAlignment="1">
      <alignment horizontal="right" vertical="center"/>
    </xf>
    <xf numFmtId="38" fontId="7" fillId="0" borderId="30" xfId="0" applyNumberFormat="1" applyFont="1" applyFill="1" applyBorder="1" applyAlignment="1">
      <alignment horizontal="right" vertical="center"/>
    </xf>
    <xf numFmtId="181" fontId="7" fillId="0" borderId="30" xfId="0" applyNumberFormat="1" applyFont="1" applyFill="1" applyBorder="1" applyAlignment="1">
      <alignment horizontal="right" vertical="center"/>
    </xf>
    <xf numFmtId="181" fontId="7" fillId="0" borderId="42" xfId="0" applyNumberFormat="1" applyFont="1" applyFill="1" applyBorder="1" applyAlignment="1">
      <alignment horizontal="right" vertical="center"/>
    </xf>
    <xf numFmtId="38" fontId="7" fillId="0" borderId="32" xfId="0" applyNumberFormat="1" applyFont="1" applyFill="1" applyBorder="1" applyAlignment="1">
      <alignment horizontal="right" vertical="center"/>
    </xf>
    <xf numFmtId="181" fontId="7" fillId="0" borderId="56" xfId="0" applyNumberFormat="1" applyFont="1" applyFill="1" applyBorder="1" applyAlignment="1">
      <alignment horizontal="right" vertical="center"/>
    </xf>
    <xf numFmtId="38" fontId="7" fillId="0" borderId="51" xfId="0" applyNumberFormat="1" applyFont="1" applyFill="1" applyBorder="1" applyAlignment="1">
      <alignment horizontal="right" vertical="center"/>
    </xf>
    <xf numFmtId="181" fontId="7" fillId="0" borderId="31" xfId="0" applyNumberFormat="1" applyFont="1" applyFill="1" applyBorder="1" applyAlignment="1">
      <alignment horizontal="right" vertical="center"/>
    </xf>
    <xf numFmtId="38" fontId="7" fillId="0" borderId="57" xfId="0" applyNumberFormat="1" applyFont="1" applyFill="1" applyBorder="1" applyAlignment="1">
      <alignment horizontal="right" vertical="center"/>
    </xf>
    <xf numFmtId="38" fontId="7" fillId="0" borderId="34" xfId="0" applyNumberFormat="1" applyFont="1" applyFill="1" applyBorder="1" applyAlignment="1">
      <alignment horizontal="right" vertical="center"/>
    </xf>
    <xf numFmtId="38" fontId="7" fillId="0" borderId="35" xfId="0" applyNumberFormat="1" applyFont="1" applyFill="1" applyBorder="1" applyAlignment="1">
      <alignment horizontal="right" vertical="center"/>
    </xf>
    <xf numFmtId="181" fontId="7" fillId="0" borderId="35" xfId="0" applyNumberFormat="1" applyFont="1" applyFill="1" applyBorder="1" applyAlignment="1">
      <alignment horizontal="right" vertical="center"/>
    </xf>
    <xf numFmtId="38" fontId="7" fillId="0" borderId="58" xfId="0" applyNumberFormat="1" applyFont="1" applyFill="1" applyBorder="1" applyAlignment="1">
      <alignment horizontal="right" vertical="center"/>
    </xf>
    <xf numFmtId="38" fontId="7" fillId="0" borderId="59" xfId="0" applyNumberFormat="1" applyFont="1" applyFill="1" applyBorder="1" applyAlignment="1">
      <alignment horizontal="right" vertical="center"/>
    </xf>
    <xf numFmtId="181" fontId="7" fillId="0" borderId="60" xfId="0" applyNumberFormat="1" applyFont="1" applyFill="1" applyBorder="1" applyAlignment="1">
      <alignment horizontal="right" vertical="center"/>
    </xf>
    <xf numFmtId="38" fontId="7" fillId="0" borderId="37" xfId="0" applyNumberFormat="1" applyFont="1" applyFill="1" applyBorder="1" applyAlignment="1">
      <alignment horizontal="right" vertical="center"/>
    </xf>
    <xf numFmtId="38" fontId="7" fillId="0" borderId="38" xfId="0" applyNumberFormat="1" applyFont="1" applyFill="1" applyBorder="1" applyAlignment="1">
      <alignment horizontal="right" vertical="center"/>
    </xf>
    <xf numFmtId="181" fontId="7" fillId="0" borderId="61" xfId="0" applyNumberFormat="1" applyFont="1" applyFill="1" applyBorder="1" applyAlignment="1">
      <alignment horizontal="right" vertical="center"/>
    </xf>
    <xf numFmtId="181" fontId="7" fillId="0" borderId="62" xfId="0" applyNumberFormat="1" applyFont="1" applyFill="1" applyBorder="1" applyAlignment="1">
      <alignment horizontal="right" vertical="center"/>
    </xf>
    <xf numFmtId="38" fontId="7" fillId="0" borderId="63" xfId="0" applyNumberFormat="1" applyFont="1" applyFill="1" applyBorder="1" applyAlignment="1">
      <alignment horizontal="right" vertical="center"/>
    </xf>
    <xf numFmtId="183" fontId="7" fillId="0" borderId="6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7" fillId="0" borderId="63" xfId="0" applyNumberFormat="1" applyFont="1" applyBorder="1" applyAlignment="1">
      <alignment horizontal="distributed" vertical="center"/>
    </xf>
    <xf numFmtId="0" fontId="7" fillId="0" borderId="39" xfId="0" applyNumberFormat="1" applyFont="1" applyBorder="1" applyAlignment="1">
      <alignment horizontal="distributed" vertical="center"/>
    </xf>
    <xf numFmtId="0" fontId="7" fillId="0" borderId="64" xfId="0" applyNumberFormat="1" applyFont="1" applyBorder="1" applyAlignment="1">
      <alignment horizontal="distributed" vertical="center"/>
    </xf>
    <xf numFmtId="0" fontId="7" fillId="0" borderId="65" xfId="0" applyNumberFormat="1" applyFont="1" applyBorder="1" applyAlignment="1">
      <alignment horizontal="distributed" vertical="center"/>
    </xf>
    <xf numFmtId="0" fontId="7" fillId="0" borderId="66" xfId="0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7" fillId="0" borderId="72" xfId="0" applyNumberFormat="1" applyFont="1" applyBorder="1" applyAlignment="1">
      <alignment horizontal="distributed" vertical="center"/>
    </xf>
    <xf numFmtId="0" fontId="7" fillId="0" borderId="73" xfId="0" applyNumberFormat="1" applyFont="1" applyBorder="1" applyAlignment="1">
      <alignment horizontal="distributed" vertical="center"/>
    </xf>
    <xf numFmtId="0" fontId="7" fillId="0" borderId="58" xfId="0" applyNumberFormat="1" applyFont="1" applyBorder="1" applyAlignment="1">
      <alignment horizontal="distributed" vertical="center"/>
    </xf>
    <xf numFmtId="0" fontId="7" fillId="0" borderId="36" xfId="0" applyNumberFormat="1" applyFont="1" applyBorder="1" applyAlignment="1">
      <alignment horizontal="distributed" vertical="center"/>
    </xf>
    <xf numFmtId="0" fontId="7" fillId="0" borderId="27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showOutlineSymbols="0" view="pageBreakPreview" zoomScale="50" zoomScaleNormal="50" zoomScaleSheetLayoutView="50" zoomScalePageLayoutView="0" workbookViewId="0" topLeftCell="A1">
      <selection activeCell="A1" sqref="A1"/>
    </sheetView>
  </sheetViews>
  <sheetFormatPr defaultColWidth="10.6640625" defaultRowHeight="15"/>
  <cols>
    <col min="1" max="1" width="6.88671875" style="2" customWidth="1"/>
    <col min="2" max="2" width="24.5546875" style="2" customWidth="1"/>
    <col min="3" max="8" width="15.6640625" style="2" customWidth="1"/>
    <col min="9" max="9" width="20.6640625" style="2" customWidth="1"/>
    <col min="10" max="10" width="3.6640625" style="2" customWidth="1"/>
    <col min="11" max="12" width="20.6640625" style="2" customWidth="1"/>
    <col min="13" max="13" width="15.6640625" style="2" customWidth="1"/>
    <col min="14" max="16384" width="10.6640625" style="2" customWidth="1"/>
  </cols>
  <sheetData>
    <row r="1" spans="1:13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3" customHeight="1">
      <c r="A2" s="175"/>
      <c r="B2" s="175"/>
      <c r="C2" s="175"/>
      <c r="D2" s="175"/>
      <c r="E2" s="164" t="s">
        <v>59</v>
      </c>
      <c r="F2" s="164"/>
      <c r="G2" s="164"/>
      <c r="H2" s="164"/>
      <c r="I2" s="164"/>
      <c r="J2" s="163"/>
      <c r="K2" s="163"/>
      <c r="L2" s="163"/>
      <c r="M2" s="23"/>
    </row>
    <row r="3" spans="1:13" ht="31.5" customHeight="1" thickBo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4" ht="31.5" customHeight="1">
      <c r="A4" s="169"/>
      <c r="B4" s="170"/>
      <c r="C4" s="24"/>
      <c r="D4" s="25" t="s">
        <v>1</v>
      </c>
      <c r="E4" s="25" t="s">
        <v>8</v>
      </c>
      <c r="F4" s="25"/>
      <c r="G4" s="25"/>
      <c r="H4" s="25"/>
      <c r="I4" s="6" t="s">
        <v>46</v>
      </c>
      <c r="J4" s="7"/>
      <c r="K4" s="7"/>
      <c r="L4" s="7"/>
      <c r="M4" s="8"/>
      <c r="N4" s="26"/>
    </row>
    <row r="5" spans="1:14" ht="31.5" customHeight="1">
      <c r="A5" s="171"/>
      <c r="B5" s="172"/>
      <c r="C5" s="27" t="s">
        <v>3</v>
      </c>
      <c r="D5" s="11" t="s">
        <v>6</v>
      </c>
      <c r="E5" s="11" t="s">
        <v>9</v>
      </c>
      <c r="F5" s="45" t="s">
        <v>49</v>
      </c>
      <c r="G5" s="11" t="s">
        <v>12</v>
      </c>
      <c r="H5" s="11" t="s">
        <v>9</v>
      </c>
      <c r="I5" s="27" t="s">
        <v>3</v>
      </c>
      <c r="J5" s="28" t="s">
        <v>48</v>
      </c>
      <c r="K5" s="29"/>
      <c r="L5" s="11" t="s">
        <v>12</v>
      </c>
      <c r="M5" s="12" t="s">
        <v>9</v>
      </c>
      <c r="N5" s="26"/>
    </row>
    <row r="6" spans="1:14" ht="31.5" customHeight="1" thickBot="1">
      <c r="A6" s="173"/>
      <c r="B6" s="174"/>
      <c r="C6" s="10" t="s">
        <v>4</v>
      </c>
      <c r="D6" s="19" t="s">
        <v>7</v>
      </c>
      <c r="E6" s="19" t="s">
        <v>10</v>
      </c>
      <c r="F6" s="46" t="s">
        <v>50</v>
      </c>
      <c r="G6" s="19" t="s">
        <v>13</v>
      </c>
      <c r="H6" s="19" t="s">
        <v>14</v>
      </c>
      <c r="I6" s="10" t="s">
        <v>15</v>
      </c>
      <c r="J6" s="30" t="s">
        <v>18</v>
      </c>
      <c r="K6" s="31"/>
      <c r="L6" s="19" t="s">
        <v>19</v>
      </c>
      <c r="M6" s="32" t="s">
        <v>20</v>
      </c>
      <c r="N6" s="26"/>
    </row>
    <row r="7" spans="1:14" ht="31.5" customHeight="1">
      <c r="A7" s="13"/>
      <c r="B7" s="14"/>
      <c r="C7" s="15" t="s">
        <v>5</v>
      </c>
      <c r="D7" s="16" t="s">
        <v>5</v>
      </c>
      <c r="E7" s="17" t="s">
        <v>11</v>
      </c>
      <c r="F7" s="16" t="s">
        <v>5</v>
      </c>
      <c r="G7" s="16" t="s">
        <v>5</v>
      </c>
      <c r="H7" s="37" t="s">
        <v>11</v>
      </c>
      <c r="I7" s="15" t="s">
        <v>16</v>
      </c>
      <c r="J7" s="16"/>
      <c r="K7" s="33" t="s">
        <v>16</v>
      </c>
      <c r="L7" s="16" t="s">
        <v>16</v>
      </c>
      <c r="M7" s="18" t="s">
        <v>11</v>
      </c>
      <c r="N7" s="26"/>
    </row>
    <row r="8" spans="1:14" ht="34.5" customHeight="1">
      <c r="A8" s="167" t="s">
        <v>32</v>
      </c>
      <c r="B8" s="168"/>
      <c r="C8" s="57">
        <f>'前年対比局'!C8+'前年対比関'!C8</f>
        <v>31531.210496999964</v>
      </c>
      <c r="D8" s="58">
        <f>'前年対比局'!D8+'前年対比関'!D8</f>
        <v>32015.994906999927</v>
      </c>
      <c r="E8" s="86">
        <f>C8/D8*100</f>
        <v>98.48580557496912</v>
      </c>
      <c r="F8" s="58">
        <f>'前年対比局'!F8+'前年対比関'!F8</f>
        <v>354627.231248</v>
      </c>
      <c r="G8" s="58">
        <f>'前年対比局'!G8+'前年対比関'!G8</f>
        <v>338780.16080199997</v>
      </c>
      <c r="H8" s="72">
        <f>F8/G8*100</f>
        <v>104.67768549624776</v>
      </c>
      <c r="I8" s="58">
        <f>'前年対比局'!I8+'前年対比関'!I8</f>
        <v>3050860.9809999987</v>
      </c>
      <c r="J8" s="58"/>
      <c r="K8" s="59">
        <f>'前年対比局'!K8+'前年対比関'!K8</f>
        <v>35147055.356</v>
      </c>
      <c r="L8" s="59">
        <f>'前年対比局'!L8+'前年対比関'!L8</f>
        <v>35205970.621</v>
      </c>
      <c r="M8" s="73">
        <f>K8/L8*100</f>
        <v>99.83265547303259</v>
      </c>
      <c r="N8" s="26"/>
    </row>
    <row r="9" spans="1:14" ht="34.5" customHeight="1">
      <c r="A9" s="167" t="s">
        <v>33</v>
      </c>
      <c r="B9" s="168"/>
      <c r="C9" s="60">
        <f>'前年対比局'!C9+'前年対比関'!C9</f>
        <v>1424.4098699999995</v>
      </c>
      <c r="D9" s="61">
        <f>'前年対比局'!D9+'前年対比関'!D9</f>
        <v>1519.1354000000028</v>
      </c>
      <c r="E9" s="87">
        <f aca="true" t="shared" si="0" ref="E9:E23">C9/D9*100</f>
        <v>93.7645103918977</v>
      </c>
      <c r="F9" s="61">
        <f>'前年対比局'!F9+'前年対比関'!F9</f>
        <v>17129.18618</v>
      </c>
      <c r="G9" s="61">
        <f>'前年対比局'!G9+'前年対比関'!G9</f>
        <v>17915.800750000002</v>
      </c>
      <c r="H9" s="75">
        <f aca="true" t="shared" si="1" ref="H9:H23">F9/G9*100</f>
        <v>95.60938089803214</v>
      </c>
      <c r="I9" s="60">
        <f>'前年対比局'!I9+'前年対比関'!I9</f>
        <v>142264.79099999974</v>
      </c>
      <c r="J9" s="62"/>
      <c r="K9" s="63">
        <f>'前年対比局'!K9+'前年対比関'!K9</f>
        <v>1696695.1349999998</v>
      </c>
      <c r="L9" s="61">
        <f>'前年対比局'!L9+'前年対比関'!L9</f>
        <v>1771672.833</v>
      </c>
      <c r="M9" s="77">
        <f aca="true" t="shared" si="2" ref="M9:M23">K9/L9*100</f>
        <v>95.76797156882293</v>
      </c>
      <c r="N9" s="26"/>
    </row>
    <row r="10" spans="1:14" ht="34.5" customHeight="1">
      <c r="A10" s="167" t="s">
        <v>53</v>
      </c>
      <c r="B10" s="168"/>
      <c r="C10" s="60">
        <f>'前年対比局'!C10+'前年対比関'!C10</f>
        <v>23360.865370000014</v>
      </c>
      <c r="D10" s="61">
        <f>'前年対比局'!D10+'前年対比関'!D10</f>
        <v>23815.214950000023</v>
      </c>
      <c r="E10" s="87">
        <f>C10/D10*100</f>
        <v>98.09218778434746</v>
      </c>
      <c r="F10" s="61">
        <f>'前年対比局'!F10+'前年対比関'!F10</f>
        <v>275961.13629000005</v>
      </c>
      <c r="G10" s="61">
        <f>'前年対比局'!G10+'前年対比関'!G10</f>
        <v>289015.570232</v>
      </c>
      <c r="H10" s="75">
        <f t="shared" si="1"/>
        <v>95.48313818126793</v>
      </c>
      <c r="I10" s="60">
        <f>'前年対比局'!I10+'前年対比関'!I10</f>
        <v>5502536.0239999965</v>
      </c>
      <c r="J10" s="62"/>
      <c r="K10" s="63">
        <f>'前年対比局'!K10+'前年対比関'!K10</f>
        <v>65215819.265999995</v>
      </c>
      <c r="L10" s="61">
        <f>'前年対比局'!L10+'前年対比関'!L10</f>
        <v>68411145.012</v>
      </c>
      <c r="M10" s="77">
        <f t="shared" si="2"/>
        <v>95.32923218075139</v>
      </c>
      <c r="N10" s="26"/>
    </row>
    <row r="11" spans="1:14" ht="34.5" customHeight="1">
      <c r="A11" s="167" t="s">
        <v>54</v>
      </c>
      <c r="B11" s="168"/>
      <c r="C11" s="60">
        <f>'前年対比局'!C11+'前年対比関'!C11</f>
        <v>28434.238404999953</v>
      </c>
      <c r="D11" s="61">
        <f>'前年対比局'!D11+'前年対比関'!D11</f>
        <v>34396.74543000001</v>
      </c>
      <c r="E11" s="87">
        <f t="shared" si="0"/>
        <v>82.66549073041165</v>
      </c>
      <c r="F11" s="61">
        <f>'前年対比局'!F11+'前年対比関'!F11</f>
        <v>329339.777105</v>
      </c>
      <c r="G11" s="61">
        <f>'前年対比局'!G11+'前年対比関'!G11</f>
        <v>360116.297134</v>
      </c>
      <c r="H11" s="75">
        <f t="shared" si="1"/>
        <v>91.45372751138002</v>
      </c>
      <c r="I11" s="60">
        <f>'前年対比局'!I11+'前年対比関'!I11</f>
        <v>6818508.825000003</v>
      </c>
      <c r="J11" s="62"/>
      <c r="K11" s="63">
        <f>'前年対比局'!K11+'前年対比関'!K11</f>
        <v>78436700.341</v>
      </c>
      <c r="L11" s="61">
        <f>'前年対比局'!L11+'前年対比関'!L11</f>
        <v>85767191.42199999</v>
      </c>
      <c r="M11" s="77">
        <f t="shared" si="2"/>
        <v>91.45303587600088</v>
      </c>
      <c r="N11" s="26"/>
    </row>
    <row r="12" spans="1:14" ht="34.5" customHeight="1">
      <c r="A12" s="167" t="s">
        <v>34</v>
      </c>
      <c r="B12" s="168"/>
      <c r="C12" s="60">
        <f>'前年対比局'!C12+'前年対比関'!C12</f>
        <v>6892.41244</v>
      </c>
      <c r="D12" s="61">
        <f>'前年対比局'!D12+'前年対比関'!D12</f>
        <v>6879.196909999999</v>
      </c>
      <c r="E12" s="87">
        <f t="shared" si="0"/>
        <v>100.19210861635304</v>
      </c>
      <c r="F12" s="61">
        <f>'前年対比局'!F12+'前年対比関'!F12</f>
        <v>85870.91158</v>
      </c>
      <c r="G12" s="61">
        <f>'前年対比局'!G12+'前年対比関'!G12</f>
        <v>87605.964404</v>
      </c>
      <c r="H12" s="75">
        <f t="shared" si="1"/>
        <v>98.01948093853667</v>
      </c>
      <c r="I12" s="60">
        <f>'前年対比局'!I12+'前年対比関'!I12</f>
        <v>137865.23499999987</v>
      </c>
      <c r="J12" s="62"/>
      <c r="K12" s="63">
        <f>'前年対比局'!K12+'前年対比関'!K12</f>
        <v>1717419.91</v>
      </c>
      <c r="L12" s="61">
        <f>'前年対比局'!L12+'前年対比関'!L12</f>
        <v>1752133.126</v>
      </c>
      <c r="M12" s="77">
        <f t="shared" si="2"/>
        <v>98.01880259639586</v>
      </c>
      <c r="N12" s="26"/>
    </row>
    <row r="13" spans="1:14" ht="34.5" customHeight="1">
      <c r="A13" s="167" t="s">
        <v>35</v>
      </c>
      <c r="B13" s="168"/>
      <c r="C13" s="60">
        <f>'前年対比局'!C13+'前年対比関'!C13</f>
        <v>158073.487646</v>
      </c>
      <c r="D13" s="61">
        <f>'前年対比局'!D13+'前年対比関'!D13</f>
        <v>141410.92927099974</v>
      </c>
      <c r="E13" s="87">
        <f t="shared" si="0"/>
        <v>111.7830767826072</v>
      </c>
      <c r="F13" s="61">
        <f>'前年対比局'!F13+'前年対比関'!F13</f>
        <v>2152908.364649</v>
      </c>
      <c r="G13" s="61">
        <f>'前年対比局'!G13+'前年対比関'!G13</f>
        <v>2016184.4314509998</v>
      </c>
      <c r="H13" s="75">
        <f t="shared" si="1"/>
        <v>106.78132074949131</v>
      </c>
      <c r="I13" s="60">
        <f>'前年対比局'!I13+'前年対比関'!I13</f>
        <v>28541540.699999988</v>
      </c>
      <c r="J13" s="62"/>
      <c r="K13" s="63">
        <f>'前年対比局'!K13+'前年対比関'!K13</f>
        <v>411378571.787</v>
      </c>
      <c r="L13" s="61">
        <f>'前年対比局'!L13+'前年対比関'!L13</f>
        <v>402063901.47400004</v>
      </c>
      <c r="M13" s="77">
        <f t="shared" si="2"/>
        <v>102.31671390514086</v>
      </c>
      <c r="N13" s="26"/>
    </row>
    <row r="14" spans="1:14" ht="34.5" customHeight="1">
      <c r="A14" s="167" t="s">
        <v>36</v>
      </c>
      <c r="B14" s="168"/>
      <c r="C14" s="60">
        <f>'前年対比局'!C14+'前年対比関'!C14</f>
        <v>23366.055112999995</v>
      </c>
      <c r="D14" s="61">
        <f>'前年対比局'!D14+'前年対比関'!D14</f>
        <v>26882.49772999999</v>
      </c>
      <c r="E14" s="87">
        <f t="shared" si="0"/>
        <v>86.91921170302655</v>
      </c>
      <c r="F14" s="61">
        <f>'前年対比局'!F14+'前年対比関'!F14</f>
        <v>286927.186048</v>
      </c>
      <c r="G14" s="61">
        <f>'前年対比局'!G14+'前年対比関'!G14</f>
        <v>329492.467285</v>
      </c>
      <c r="H14" s="75">
        <f t="shared" si="1"/>
        <v>87.0815616551918</v>
      </c>
      <c r="I14" s="60">
        <f>'前年対比局'!I14+'前年対比関'!I14</f>
        <v>2309803.844999999</v>
      </c>
      <c r="J14" s="62"/>
      <c r="K14" s="63">
        <f>'前年対比局'!K14+'前年対比関'!K14</f>
        <v>26682021.235</v>
      </c>
      <c r="L14" s="61">
        <f>'前年対比局'!L14+'前年対比関'!L14</f>
        <v>29233373.439000003</v>
      </c>
      <c r="M14" s="77">
        <f t="shared" si="2"/>
        <v>91.27246737594689</v>
      </c>
      <c r="N14" s="26"/>
    </row>
    <row r="15" spans="1:14" ht="34.5" customHeight="1">
      <c r="A15" s="167" t="s">
        <v>37</v>
      </c>
      <c r="B15" s="168"/>
      <c r="C15" s="60">
        <f>'前年対比局'!C15+'前年対比関'!C15</f>
        <v>938.7238850000003</v>
      </c>
      <c r="D15" s="61">
        <f>'前年対比局'!D15+'前年対比関'!D15</f>
        <v>524.9312699999996</v>
      </c>
      <c r="E15" s="87">
        <f t="shared" si="0"/>
        <v>178.8279606585451</v>
      </c>
      <c r="F15" s="61">
        <f>'前年対比局'!F15+'前年対比関'!F15</f>
        <v>10350.850655</v>
      </c>
      <c r="G15" s="61">
        <f>'前年対比局'!G15+'前年対比関'!G15</f>
        <v>7597.361985</v>
      </c>
      <c r="H15" s="75">
        <f t="shared" si="1"/>
        <v>136.24269418038006</v>
      </c>
      <c r="I15" s="60">
        <f>'前年対比局'!I15+'前年対比関'!I15</f>
        <v>95636.37300000002</v>
      </c>
      <c r="J15" s="62"/>
      <c r="K15" s="63">
        <f>'前年対比局'!K15+'前年対比関'!K15</f>
        <v>1121418.594</v>
      </c>
      <c r="L15" s="61">
        <f>'前年対比局'!L15+'前年対比関'!L15</f>
        <v>911768.28</v>
      </c>
      <c r="M15" s="77">
        <f t="shared" si="2"/>
        <v>122.99381527069575</v>
      </c>
      <c r="N15" s="26"/>
    </row>
    <row r="16" spans="1:14" ht="34.5" customHeight="1">
      <c r="A16" s="167" t="s">
        <v>38</v>
      </c>
      <c r="B16" s="168"/>
      <c r="C16" s="60">
        <f>'前年対比局'!C16+'前年対比関'!C16</f>
        <v>16511.1961</v>
      </c>
      <c r="D16" s="61">
        <f>'前年対比局'!D16+'前年対比関'!D16</f>
        <v>14715.76576499999</v>
      </c>
      <c r="E16" s="87">
        <f t="shared" si="0"/>
        <v>112.20072651108832</v>
      </c>
      <c r="F16" s="61">
        <f>'前年対比局'!F16+'前年対比関'!F16</f>
        <v>185365.200983</v>
      </c>
      <c r="G16" s="61">
        <f>'前年対比局'!G16+'前年対比関'!G16</f>
        <v>173383.01698</v>
      </c>
      <c r="H16" s="75">
        <f t="shared" si="1"/>
        <v>106.91081757124007</v>
      </c>
      <c r="I16" s="60">
        <f>'前年対比局'!I16+'前年対比関'!I16</f>
        <v>5769093.858999997</v>
      </c>
      <c r="J16" s="62"/>
      <c r="K16" s="63">
        <f>'前年対比局'!K16+'前年対比関'!K16</f>
        <v>63078133.447</v>
      </c>
      <c r="L16" s="61">
        <f>'前年対比局'!L16+'前年対比関'!L16</f>
        <v>60620881.057000004</v>
      </c>
      <c r="M16" s="77">
        <f t="shared" si="2"/>
        <v>104.05347521704529</v>
      </c>
      <c r="N16" s="26"/>
    </row>
    <row r="17" spans="1:14" ht="34.5" customHeight="1">
      <c r="A17" s="167" t="s">
        <v>39</v>
      </c>
      <c r="B17" s="168"/>
      <c r="C17" s="60">
        <f>'前年対比局'!C17+'前年対比関'!C17</f>
        <v>324.2245899999998</v>
      </c>
      <c r="D17" s="61">
        <f>'前年対比局'!D17+'前年対比関'!D17</f>
        <v>271.31235000000015</v>
      </c>
      <c r="E17" s="87">
        <f t="shared" si="0"/>
        <v>119.50233374927446</v>
      </c>
      <c r="F17" s="61">
        <f>'前年対比局'!F17+'前年対比関'!F17</f>
        <v>3922.20948</v>
      </c>
      <c r="G17" s="61">
        <f>'前年対比局'!G17+'前年対比関'!G17</f>
        <v>4169.62364</v>
      </c>
      <c r="H17" s="75">
        <f t="shared" si="1"/>
        <v>94.06627117069972</v>
      </c>
      <c r="I17" s="60">
        <f>'前年対比局'!I17+'前年対比関'!I17</f>
        <v>126494.95400000003</v>
      </c>
      <c r="J17" s="62"/>
      <c r="K17" s="63">
        <f>'前年対比局'!K17+'前年対比関'!K17</f>
        <v>1495762.993</v>
      </c>
      <c r="L17" s="61">
        <f>'前年対比局'!L17+'前年対比関'!L17</f>
        <v>1611242.193</v>
      </c>
      <c r="M17" s="77">
        <f t="shared" si="2"/>
        <v>92.8329086401972</v>
      </c>
      <c r="N17" s="26"/>
    </row>
    <row r="18" spans="1:14" ht="34.5" customHeight="1">
      <c r="A18" s="167" t="s">
        <v>40</v>
      </c>
      <c r="B18" s="168"/>
      <c r="C18" s="60">
        <f>'前年対比局'!C18+'前年対比関'!C18</f>
        <v>147347.00450799987</v>
      </c>
      <c r="D18" s="61">
        <f>'前年対比局'!D18+'前年対比関'!D18</f>
        <v>44754.60815600003</v>
      </c>
      <c r="E18" s="87">
        <f t="shared" si="0"/>
        <v>329.2331462145665</v>
      </c>
      <c r="F18" s="61">
        <f>'前年対比局'!F18+'前年対比関'!F18</f>
        <v>1068863.411678</v>
      </c>
      <c r="G18" s="61">
        <f>'前年対比局'!G18+'前年対比関'!G18</f>
        <v>524349.714442</v>
      </c>
      <c r="H18" s="75">
        <f t="shared" si="1"/>
        <v>203.8455218413646</v>
      </c>
      <c r="I18" s="60">
        <f>'前年対比局'!I18+'前年対比関'!I18</f>
        <v>19881323.93800001</v>
      </c>
      <c r="J18" s="62"/>
      <c r="K18" s="63">
        <f>'前年対比局'!K18+'前年対比関'!K18</f>
        <v>144080012.11</v>
      </c>
      <c r="L18" s="61">
        <f>'前年対比局'!L18+'前年対比関'!L18</f>
        <v>70676281.376</v>
      </c>
      <c r="M18" s="77">
        <f t="shared" si="2"/>
        <v>203.85907309340442</v>
      </c>
      <c r="N18" s="26"/>
    </row>
    <row r="19" spans="1:14" ht="34.5" customHeight="1">
      <c r="A19" s="167" t="s">
        <v>41</v>
      </c>
      <c r="B19" s="168"/>
      <c r="C19" s="60">
        <f>'前年対比局'!C19+'前年対比関'!C19</f>
        <v>422.0293899999815</v>
      </c>
      <c r="D19" s="61">
        <f>'前年対比局'!D19+'前年対比関'!D19</f>
        <v>15862.707165</v>
      </c>
      <c r="E19" s="87">
        <f t="shared" si="0"/>
        <v>2.6605130234715615</v>
      </c>
      <c r="F19" s="61">
        <f>'前年対比局'!F19+'前年対比関'!F19</f>
        <v>137281.247763</v>
      </c>
      <c r="G19" s="61">
        <f>'前年対比局'!G19+'前年対比関'!G19</f>
        <v>232547.611431</v>
      </c>
      <c r="H19" s="75">
        <f t="shared" si="1"/>
        <v>59.03360903955498</v>
      </c>
      <c r="I19" s="60">
        <f>'前年対比局'!I19+'前年対比関'!I19</f>
        <v>42051.313000002876</v>
      </c>
      <c r="J19" s="62"/>
      <c r="K19" s="63">
        <f>'前年対比局'!K19+'前年対比関'!K19</f>
        <v>14831148.541000001</v>
      </c>
      <c r="L19" s="61">
        <f>'前年対比局'!L19+'前年対比関'!L19</f>
        <v>25171667.107</v>
      </c>
      <c r="M19" s="77">
        <f t="shared" si="2"/>
        <v>58.92000906398289</v>
      </c>
      <c r="N19" s="26"/>
    </row>
    <row r="20" spans="1:14" ht="34.5" customHeight="1">
      <c r="A20" s="176" t="s">
        <v>44</v>
      </c>
      <c r="B20" s="177"/>
      <c r="C20" s="60">
        <f>'前年対比局'!C20+'前年対比関'!C20</f>
        <v>85419.25249999994</v>
      </c>
      <c r="D20" s="61">
        <f>'前年対比局'!D20+'前年対比関'!D20</f>
        <v>77117.54473000008</v>
      </c>
      <c r="E20" s="87">
        <f t="shared" si="0"/>
        <v>110.76500529038545</v>
      </c>
      <c r="F20" s="61">
        <f>'前年対比局'!F20+'前年対比関'!F20</f>
        <v>960994.4938919999</v>
      </c>
      <c r="G20" s="61">
        <f>'前年対比局'!G20+'前年対比関'!G20</f>
        <v>907375.31521</v>
      </c>
      <c r="H20" s="75">
        <f t="shared" si="1"/>
        <v>105.90926133686924</v>
      </c>
      <c r="I20" s="60">
        <f>'前年対比局'!I20+'前年対比関'!I20</f>
        <v>7387652.847000003</v>
      </c>
      <c r="J20" s="62"/>
      <c r="K20" s="63">
        <f>'前年対比局'!K20+'前年対比関'!K20</f>
        <v>82813382.531</v>
      </c>
      <c r="L20" s="61">
        <f>'前年対比局'!L20+'前年対比関'!L20</f>
        <v>78926299.335</v>
      </c>
      <c r="M20" s="77">
        <f t="shared" si="2"/>
        <v>104.92495306222507</v>
      </c>
      <c r="N20" s="26"/>
    </row>
    <row r="21" spans="1:14" ht="34.5" customHeight="1">
      <c r="A21" s="176" t="s">
        <v>43</v>
      </c>
      <c r="B21" s="177"/>
      <c r="C21" s="64">
        <f>'前年対比局'!C21+'前年対比関'!C21</f>
        <v>64984.642914999975</v>
      </c>
      <c r="D21" s="61">
        <f>'前年対比局'!D21+'前年対比関'!D21</f>
        <v>154297.05086999992</v>
      </c>
      <c r="E21" s="87">
        <f t="shared" si="0"/>
        <v>42.1165813271127</v>
      </c>
      <c r="F21" s="61">
        <f>'前年対比局'!F21+'前年対比関'!F21</f>
        <v>1531301.512808</v>
      </c>
      <c r="G21" s="61">
        <f>'前年対比局'!G21+'前年対比関'!G21</f>
        <v>2134901.83352</v>
      </c>
      <c r="H21" s="78">
        <f t="shared" si="1"/>
        <v>71.72702223423589</v>
      </c>
      <c r="I21" s="64">
        <f>'前年対比局'!I21+'前年対比関'!I21</f>
        <v>6168823.777999967</v>
      </c>
      <c r="J21" s="62"/>
      <c r="K21" s="63">
        <f>'前年対比局'!K21+'前年対比関'!K21</f>
        <v>154264892.46499997</v>
      </c>
      <c r="L21" s="61">
        <f>'前年対比局'!L21+'前年対比関'!L21</f>
        <v>219021572.28</v>
      </c>
      <c r="M21" s="79">
        <f t="shared" si="2"/>
        <v>70.43365220106527</v>
      </c>
      <c r="N21" s="26"/>
    </row>
    <row r="22" spans="1:14" ht="34.5" customHeight="1" thickBot="1">
      <c r="A22" s="178" t="s">
        <v>42</v>
      </c>
      <c r="B22" s="179"/>
      <c r="C22" s="65">
        <f>'前年対比局'!C22+'前年対比関'!C22</f>
        <v>55.87943999999993</v>
      </c>
      <c r="D22" s="66">
        <f>'前年対比局'!D22+'前年対比関'!D22</f>
        <v>52.427130000000034</v>
      </c>
      <c r="E22" s="88">
        <f t="shared" si="0"/>
        <v>106.58496850771708</v>
      </c>
      <c r="F22" s="66">
        <f>'前年対比局'!F22+'前年対比関'!F22</f>
        <v>926.66594</v>
      </c>
      <c r="G22" s="66">
        <f>'前年対比局'!G22+'前年対比関'!G22</f>
        <v>952.30044</v>
      </c>
      <c r="H22" s="81">
        <f t="shared" si="1"/>
        <v>97.30814993637932</v>
      </c>
      <c r="I22" s="65">
        <f>'前年対比局'!I22+'前年対比関'!I22</f>
        <v>2295.9879999999976</v>
      </c>
      <c r="J22" s="66"/>
      <c r="K22" s="67">
        <f>'前年対比局'!K22+'前年対比関'!K22</f>
        <v>36574.301999999996</v>
      </c>
      <c r="L22" s="66">
        <f>'前年対比局'!L22+'前年対比関'!L22</f>
        <v>41003.125</v>
      </c>
      <c r="M22" s="82">
        <f t="shared" si="2"/>
        <v>89.19881594390671</v>
      </c>
      <c r="N22" s="26"/>
    </row>
    <row r="23" spans="1:14" ht="34.5" customHeight="1" thickBot="1" thickTop="1">
      <c r="A23" s="165" t="s">
        <v>31</v>
      </c>
      <c r="B23" s="166"/>
      <c r="C23" s="68">
        <f>'前年対比局'!C23+'前年対比関'!C23</f>
        <v>589085.632669</v>
      </c>
      <c r="D23" s="69">
        <f>'前年対比局'!D23+'前年対比関'!D23</f>
        <v>574519.0620340006</v>
      </c>
      <c r="E23" s="89">
        <f t="shared" si="0"/>
        <v>102.53543730706313</v>
      </c>
      <c r="F23" s="69">
        <f>'前年対比局'!F23+'前年対比関'!F23</f>
        <v>7401771.386299</v>
      </c>
      <c r="G23" s="69">
        <f>'前年対比局'!G23+'前年対比関'!G23</f>
        <v>7424388.469706001</v>
      </c>
      <c r="H23" s="84">
        <f t="shared" si="1"/>
        <v>99.695367726254</v>
      </c>
      <c r="I23" s="68">
        <f>'前年対比局'!I23+'前年対比関'!I23</f>
        <v>85976752.4510001</v>
      </c>
      <c r="J23" s="69"/>
      <c r="K23" s="70">
        <f>'前年対比局'!K23+'前年対比関'!K23</f>
        <v>1081995523.306</v>
      </c>
      <c r="L23" s="69">
        <f>'前年対比局'!L23+'前年対比関'!L23</f>
        <v>1081186104.68</v>
      </c>
      <c r="M23" s="85">
        <f t="shared" si="2"/>
        <v>100.07486395010963</v>
      </c>
      <c r="N23" s="26"/>
    </row>
    <row r="24" spans="1:13" ht="31.5" customHeight="1">
      <c r="A24" s="38" t="s">
        <v>45</v>
      </c>
      <c r="B24" s="9" t="s">
        <v>30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31.5" customHeight="1">
      <c r="A25" s="5"/>
      <c r="B25" s="5" t="s">
        <v>51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8" ht="13.5">
      <c r="C28" s="44"/>
    </row>
  </sheetData>
  <sheetProtection/>
  <mergeCells count="18">
    <mergeCell ref="A2:D2"/>
    <mergeCell ref="A16:B16"/>
    <mergeCell ref="A21:B21"/>
    <mergeCell ref="A20:B20"/>
    <mergeCell ref="A22:B22"/>
    <mergeCell ref="A11:B11"/>
    <mergeCell ref="A12:B12"/>
    <mergeCell ref="A15:B15"/>
    <mergeCell ref="A23:B23"/>
    <mergeCell ref="A18:B18"/>
    <mergeCell ref="A19:B19"/>
    <mergeCell ref="A4:B6"/>
    <mergeCell ref="A17:B17"/>
    <mergeCell ref="A8:B8"/>
    <mergeCell ref="A9:B9"/>
    <mergeCell ref="A13:B13"/>
    <mergeCell ref="A14:B14"/>
    <mergeCell ref="A10:B10"/>
  </mergeCells>
  <printOptions horizontalCentered="1" verticalCentered="1"/>
  <pageMargins left="0.3937007874015748" right="0.3937007874015748" top="0.7086614173228347" bottom="0.5118110236220472" header="0" footer="0"/>
  <pageSetup horizontalDpi="600" verticalDpi="600" orientation="landscape" paperSize="9" scale="56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OutlineSymbols="0" view="pageBreakPreview" zoomScale="50" zoomScaleNormal="50" zoomScaleSheetLayoutView="50" zoomScalePageLayoutView="0" workbookViewId="0" topLeftCell="A1">
      <selection activeCell="A1" sqref="A1"/>
    </sheetView>
  </sheetViews>
  <sheetFormatPr defaultColWidth="10.6640625" defaultRowHeight="15"/>
  <cols>
    <col min="1" max="1" width="6.88671875" style="2" customWidth="1"/>
    <col min="2" max="2" width="24.5546875" style="2" customWidth="1"/>
    <col min="3" max="8" width="15.6640625" style="2" customWidth="1"/>
    <col min="9" max="9" width="20.6640625" style="2" customWidth="1"/>
    <col min="10" max="10" width="3.6640625" style="2" customWidth="1"/>
    <col min="11" max="12" width="20.6640625" style="2" customWidth="1"/>
    <col min="13" max="13" width="15.6640625" style="2" customWidth="1"/>
    <col min="14" max="16384" width="10.6640625" style="2" customWidth="1"/>
  </cols>
  <sheetData>
    <row r="1" spans="1:13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3" customHeight="1">
      <c r="A2" s="175"/>
      <c r="B2" s="175"/>
      <c r="C2" s="175"/>
      <c r="D2" s="175"/>
      <c r="E2" s="164" t="s">
        <v>59</v>
      </c>
      <c r="F2" s="164"/>
      <c r="G2" s="164"/>
      <c r="H2" s="164"/>
      <c r="I2" s="164"/>
      <c r="J2" s="163"/>
      <c r="K2" s="163"/>
      <c r="L2" s="163"/>
      <c r="M2" s="22"/>
    </row>
    <row r="3" spans="1:13" ht="31.5" customHeight="1" thickBot="1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"/>
    </row>
    <row r="4" spans="1:14" ht="31.5" customHeight="1">
      <c r="A4" s="169"/>
      <c r="B4" s="170"/>
      <c r="C4" s="24"/>
      <c r="D4" s="25" t="s">
        <v>1</v>
      </c>
      <c r="E4" s="25" t="s">
        <v>8</v>
      </c>
      <c r="F4" s="25"/>
      <c r="G4" s="25"/>
      <c r="H4" s="25"/>
      <c r="I4" s="6" t="s">
        <v>47</v>
      </c>
      <c r="J4" s="7"/>
      <c r="K4" s="7"/>
      <c r="L4" s="7"/>
      <c r="M4" s="8"/>
      <c r="N4" s="26"/>
    </row>
    <row r="5" spans="1:14" ht="31.5" customHeight="1">
      <c r="A5" s="171"/>
      <c r="B5" s="172"/>
      <c r="C5" s="27" t="s">
        <v>3</v>
      </c>
      <c r="D5" s="11" t="s">
        <v>6</v>
      </c>
      <c r="E5" s="11" t="s">
        <v>9</v>
      </c>
      <c r="F5" s="45" t="s">
        <v>49</v>
      </c>
      <c r="G5" s="11" t="s">
        <v>12</v>
      </c>
      <c r="H5" s="11" t="s">
        <v>9</v>
      </c>
      <c r="I5" s="27" t="s">
        <v>3</v>
      </c>
      <c r="J5" s="28" t="s">
        <v>17</v>
      </c>
      <c r="K5" s="29"/>
      <c r="L5" s="11" t="s">
        <v>12</v>
      </c>
      <c r="M5" s="12" t="s">
        <v>9</v>
      </c>
      <c r="N5" s="26"/>
    </row>
    <row r="6" spans="1:14" ht="31.5" customHeight="1" thickBot="1">
      <c r="A6" s="173"/>
      <c r="B6" s="174"/>
      <c r="C6" s="10" t="s">
        <v>4</v>
      </c>
      <c r="D6" s="19" t="s">
        <v>7</v>
      </c>
      <c r="E6" s="19" t="s">
        <v>10</v>
      </c>
      <c r="F6" s="46" t="s">
        <v>50</v>
      </c>
      <c r="G6" s="19" t="s">
        <v>13</v>
      </c>
      <c r="H6" s="19" t="s">
        <v>14</v>
      </c>
      <c r="I6" s="10" t="s">
        <v>15</v>
      </c>
      <c r="J6" s="30" t="s">
        <v>18</v>
      </c>
      <c r="K6" s="31"/>
      <c r="L6" s="19" t="s">
        <v>19</v>
      </c>
      <c r="M6" s="32" t="s">
        <v>20</v>
      </c>
      <c r="N6" s="26"/>
    </row>
    <row r="7" spans="1:14" ht="31.5" customHeight="1">
      <c r="A7" s="13"/>
      <c r="B7" s="14"/>
      <c r="C7" s="15" t="s">
        <v>5</v>
      </c>
      <c r="D7" s="16" t="s">
        <v>5</v>
      </c>
      <c r="E7" s="17" t="s">
        <v>11</v>
      </c>
      <c r="F7" s="16" t="s">
        <v>5</v>
      </c>
      <c r="G7" s="16" t="s">
        <v>5</v>
      </c>
      <c r="H7" s="16" t="s">
        <v>11</v>
      </c>
      <c r="I7" s="15" t="s">
        <v>16</v>
      </c>
      <c r="J7" s="16"/>
      <c r="K7" s="33" t="s">
        <v>16</v>
      </c>
      <c r="L7" s="16" t="s">
        <v>16</v>
      </c>
      <c r="M7" s="18" t="s">
        <v>11</v>
      </c>
      <c r="N7" s="26"/>
    </row>
    <row r="8" spans="1:14" ht="34.5" customHeight="1">
      <c r="A8" s="167" t="s">
        <v>32</v>
      </c>
      <c r="B8" s="168"/>
      <c r="C8" s="57">
        <f>'当月累計局'!C7</f>
        <v>31530.210496999964</v>
      </c>
      <c r="D8" s="58">
        <f>'当月累計局'!D7</f>
        <v>32015.994906999927</v>
      </c>
      <c r="E8" s="71">
        <f>C8/D8*100</f>
        <v>98.48268213619139</v>
      </c>
      <c r="F8" s="58">
        <f>'当月累計局'!M7</f>
        <v>354579.231248</v>
      </c>
      <c r="G8" s="58">
        <f>'当月累計局'!N7</f>
        <v>338742.16080199997</v>
      </c>
      <c r="H8" s="72">
        <f>F8/G8*100</f>
        <v>104.67525813985021</v>
      </c>
      <c r="I8" s="106">
        <v>3050828.9809999987</v>
      </c>
      <c r="J8" s="107"/>
      <c r="K8" s="127">
        <v>35141983.356</v>
      </c>
      <c r="L8" s="107">
        <v>35201964.621</v>
      </c>
      <c r="M8" s="73">
        <f>K8/L8*100</f>
        <v>99.82960818907188</v>
      </c>
      <c r="N8" s="26"/>
    </row>
    <row r="9" spans="1:14" ht="34.5" customHeight="1">
      <c r="A9" s="167" t="s">
        <v>33</v>
      </c>
      <c r="B9" s="168"/>
      <c r="C9" s="60">
        <f>'当月累計局'!C8</f>
        <v>1424.4098699999995</v>
      </c>
      <c r="D9" s="61">
        <f>'当月累計局'!D8</f>
        <v>1519.1354000000028</v>
      </c>
      <c r="E9" s="74">
        <f aca="true" t="shared" si="0" ref="E9:E23">C9/D9*100</f>
        <v>93.7645103918977</v>
      </c>
      <c r="F9" s="61">
        <f>'当月累計局'!M8</f>
        <v>17108.18618</v>
      </c>
      <c r="G9" s="61">
        <f>'当月累計局'!N8</f>
        <v>17904.800750000002</v>
      </c>
      <c r="H9" s="75">
        <f aca="true" t="shared" si="1" ref="H9:H23">F9/G9*100</f>
        <v>95.55083253300096</v>
      </c>
      <c r="I9" s="128">
        <v>142264.79099999974</v>
      </c>
      <c r="J9" s="129"/>
      <c r="K9" s="114">
        <v>1694664.1349999998</v>
      </c>
      <c r="L9" s="111">
        <v>1770584.833</v>
      </c>
      <c r="M9" s="77">
        <f>K9/L9*100</f>
        <v>95.71211180707091</v>
      </c>
      <c r="N9" s="26"/>
    </row>
    <row r="10" spans="1:14" ht="34.5" customHeight="1">
      <c r="A10" s="167" t="s">
        <v>53</v>
      </c>
      <c r="B10" s="168"/>
      <c r="C10" s="60">
        <f>'当月累計局'!C9</f>
        <v>21255.865370000014</v>
      </c>
      <c r="D10" s="61">
        <f>'当月累計局'!D9</f>
        <v>21113.214950000023</v>
      </c>
      <c r="E10" s="74">
        <f t="shared" si="0"/>
        <v>100.67564518401302</v>
      </c>
      <c r="F10" s="61">
        <f>'当月累計局'!M9</f>
        <v>248673.13629000002</v>
      </c>
      <c r="G10" s="61">
        <f>'当月累計局'!N9</f>
        <v>256939.57023200003</v>
      </c>
      <c r="H10" s="75">
        <f t="shared" si="1"/>
        <v>96.78273224535405</v>
      </c>
      <c r="I10" s="128">
        <v>4989283.0239999965</v>
      </c>
      <c r="J10" s="129"/>
      <c r="K10" s="114">
        <v>58638024.265999995</v>
      </c>
      <c r="L10" s="111">
        <v>60712487.012</v>
      </c>
      <c r="M10" s="77">
        <f aca="true" t="shared" si="2" ref="M10:M21">K10/L10*100</f>
        <v>96.58313660319996</v>
      </c>
      <c r="N10" s="26"/>
    </row>
    <row r="11" spans="1:14" ht="34.5" customHeight="1">
      <c r="A11" s="167" t="s">
        <v>54</v>
      </c>
      <c r="B11" s="168"/>
      <c r="C11" s="60">
        <f>'当月累計局'!C10</f>
        <v>28424.238404999953</v>
      </c>
      <c r="D11" s="61">
        <f>'当月累計局'!D10</f>
        <v>34379.74543000001</v>
      </c>
      <c r="E11" s="74">
        <f t="shared" si="0"/>
        <v>82.67728003650883</v>
      </c>
      <c r="F11" s="61">
        <f>'当月累計局'!M10</f>
        <v>329137.777105</v>
      </c>
      <c r="G11" s="61">
        <f>'当月累計局'!N10</f>
        <v>359899.297134</v>
      </c>
      <c r="H11" s="75">
        <f t="shared" si="1"/>
        <v>91.45274239934214</v>
      </c>
      <c r="I11" s="128">
        <v>6815839.825000003</v>
      </c>
      <c r="J11" s="129"/>
      <c r="K11" s="114">
        <v>78383450.341</v>
      </c>
      <c r="L11" s="111">
        <v>85709559.42199999</v>
      </c>
      <c r="M11" s="77">
        <f t="shared" si="2"/>
        <v>91.45240142359253</v>
      </c>
      <c r="N11" s="26"/>
    </row>
    <row r="12" spans="1:14" ht="34.5" customHeight="1">
      <c r="A12" s="167" t="s">
        <v>34</v>
      </c>
      <c r="B12" s="168"/>
      <c r="C12" s="60">
        <f>'当月累計局'!C11</f>
        <v>6769.41244</v>
      </c>
      <c r="D12" s="61">
        <f>'当月累計局'!D11</f>
        <v>6744.196909999999</v>
      </c>
      <c r="E12" s="74">
        <f t="shared" si="0"/>
        <v>100.37388484257647</v>
      </c>
      <c r="F12" s="61">
        <f>'当月累計局'!M11</f>
        <v>84528.91158</v>
      </c>
      <c r="G12" s="61">
        <f>'当月累計局'!N11</f>
        <v>86332.964404</v>
      </c>
      <c r="H12" s="75">
        <f t="shared" si="1"/>
        <v>97.910354594616</v>
      </c>
      <c r="I12" s="128">
        <v>135388.23499999987</v>
      </c>
      <c r="J12" s="129"/>
      <c r="K12" s="114">
        <v>1690573.91</v>
      </c>
      <c r="L12" s="111">
        <v>1726659.126</v>
      </c>
      <c r="M12" s="77">
        <f t="shared" si="2"/>
        <v>97.91011349856903</v>
      </c>
      <c r="N12" s="26"/>
    </row>
    <row r="13" spans="1:14" ht="34.5" customHeight="1">
      <c r="A13" s="167" t="s">
        <v>35</v>
      </c>
      <c r="B13" s="168"/>
      <c r="C13" s="60">
        <f>'当月累計局'!C12</f>
        <v>155715.487646</v>
      </c>
      <c r="D13" s="61">
        <f>'当月累計局'!D12</f>
        <v>138981.92927099974</v>
      </c>
      <c r="E13" s="74">
        <f t="shared" si="0"/>
        <v>112.04009648072422</v>
      </c>
      <c r="F13" s="61">
        <f>'当月累計局'!M12</f>
        <v>2115069.364649</v>
      </c>
      <c r="G13" s="61">
        <f>'当月累計局'!N12</f>
        <v>1975786.4314509998</v>
      </c>
      <c r="H13" s="75">
        <f t="shared" si="1"/>
        <v>107.04949335519589</v>
      </c>
      <c r="I13" s="128">
        <v>28114720.699999988</v>
      </c>
      <c r="J13" s="129"/>
      <c r="K13" s="114">
        <v>404334073.787</v>
      </c>
      <c r="L13" s="111">
        <v>393984933.47400004</v>
      </c>
      <c r="M13" s="77">
        <f t="shared" si="2"/>
        <v>102.626785806692</v>
      </c>
      <c r="N13" s="26"/>
    </row>
    <row r="14" spans="1:14" ht="34.5" customHeight="1">
      <c r="A14" s="167" t="s">
        <v>36</v>
      </c>
      <c r="B14" s="168"/>
      <c r="C14" s="60">
        <f>'当月累計局'!C13</f>
        <v>8272.055112999995</v>
      </c>
      <c r="D14" s="61">
        <f>'当月累計局'!D13</f>
        <v>8586.497729999988</v>
      </c>
      <c r="E14" s="74">
        <f t="shared" si="0"/>
        <v>96.33794095232359</v>
      </c>
      <c r="F14" s="61">
        <f>'当月累計局'!M13</f>
        <v>96844.186048</v>
      </c>
      <c r="G14" s="61">
        <f>'当月累計局'!N13</f>
        <v>106192.46728499999</v>
      </c>
      <c r="H14" s="75">
        <f t="shared" si="1"/>
        <v>91.19685089158818</v>
      </c>
      <c r="I14" s="128">
        <v>805627.8449999988</v>
      </c>
      <c r="J14" s="129"/>
      <c r="K14" s="114">
        <v>8832443.235</v>
      </c>
      <c r="L14" s="111">
        <v>9209932.439000001</v>
      </c>
      <c r="M14" s="77">
        <f t="shared" si="2"/>
        <v>95.9012815077611</v>
      </c>
      <c r="N14" s="26"/>
    </row>
    <row r="15" spans="1:14" ht="34.5" customHeight="1">
      <c r="A15" s="167" t="s">
        <v>37</v>
      </c>
      <c r="B15" s="168"/>
      <c r="C15" s="60">
        <f>'当月累計局'!C14</f>
        <v>827.7238850000003</v>
      </c>
      <c r="D15" s="61">
        <f>'当月累計局'!D14</f>
        <v>306.9312699999996</v>
      </c>
      <c r="E15" s="74">
        <f t="shared" si="0"/>
        <v>269.67727498081297</v>
      </c>
      <c r="F15" s="61">
        <f>'当月累計局'!M14</f>
        <v>7676.850655</v>
      </c>
      <c r="G15" s="61">
        <f>'当月累計局'!N14</f>
        <v>4107.361985</v>
      </c>
      <c r="H15" s="75">
        <f t="shared" si="1"/>
        <v>186.90465274391929</v>
      </c>
      <c r="I15" s="128">
        <v>83818.37300000002</v>
      </c>
      <c r="J15" s="129"/>
      <c r="K15" s="114">
        <v>816837.594</v>
      </c>
      <c r="L15" s="111">
        <v>515711.27999999997</v>
      </c>
      <c r="M15" s="77">
        <f>K15/L15*100</f>
        <v>158.39048430354288</v>
      </c>
      <c r="N15" s="26"/>
    </row>
    <row r="16" spans="1:14" ht="34.5" customHeight="1">
      <c r="A16" s="167" t="s">
        <v>38</v>
      </c>
      <c r="B16" s="168"/>
      <c r="C16" s="60">
        <f>'当月累計局'!C15</f>
        <v>13746.196100000001</v>
      </c>
      <c r="D16" s="61">
        <f>'当月累計局'!D15</f>
        <v>12413.76576499999</v>
      </c>
      <c r="E16" s="74">
        <f t="shared" si="0"/>
        <v>110.73349022547802</v>
      </c>
      <c r="F16" s="61">
        <f>'当月累計局'!M15</f>
        <v>155664.200983</v>
      </c>
      <c r="G16" s="61">
        <f>'当月累計局'!N15</f>
        <v>139977.01698</v>
      </c>
      <c r="H16" s="75">
        <f t="shared" si="1"/>
        <v>111.2069712167401</v>
      </c>
      <c r="I16" s="128">
        <v>4611300.858999997</v>
      </c>
      <c r="J16" s="129"/>
      <c r="K16" s="114">
        <v>50819605.447</v>
      </c>
      <c r="L16" s="111">
        <v>47036759.057000004</v>
      </c>
      <c r="M16" s="77">
        <f t="shared" si="2"/>
        <v>108.04231938134996</v>
      </c>
      <c r="N16" s="26"/>
    </row>
    <row r="17" spans="1:14" ht="34.5" customHeight="1">
      <c r="A17" s="167" t="s">
        <v>39</v>
      </c>
      <c r="B17" s="168"/>
      <c r="C17" s="60">
        <f>'当月累計局'!C16</f>
        <v>219.2245899999998</v>
      </c>
      <c r="D17" s="61">
        <f>'当月累計局'!D16</f>
        <v>181.31235000000015</v>
      </c>
      <c r="E17" s="74">
        <f t="shared" si="0"/>
        <v>120.90990492374051</v>
      </c>
      <c r="F17" s="61">
        <f>'当月累計局'!M16</f>
        <v>2931.20948</v>
      </c>
      <c r="G17" s="61">
        <f>'当月累計局'!N16</f>
        <v>3145.6236400000003</v>
      </c>
      <c r="H17" s="75">
        <f t="shared" si="1"/>
        <v>93.18373128706521</v>
      </c>
      <c r="I17" s="128">
        <v>83697.95400000003</v>
      </c>
      <c r="J17" s="129"/>
      <c r="K17" s="114">
        <v>1115598.993</v>
      </c>
      <c r="L17" s="111">
        <v>1196049.193</v>
      </c>
      <c r="M17" s="77">
        <f t="shared" si="2"/>
        <v>93.27367131127691</v>
      </c>
      <c r="N17" s="26"/>
    </row>
    <row r="18" spans="1:14" ht="34.5" customHeight="1">
      <c r="A18" s="167" t="s">
        <v>40</v>
      </c>
      <c r="B18" s="168"/>
      <c r="C18" s="60">
        <f>'当月累計局'!C17</f>
        <v>145071.00450799987</v>
      </c>
      <c r="D18" s="61">
        <f>'当月累計局'!D17</f>
        <v>44693.60815600003</v>
      </c>
      <c r="E18" s="74">
        <f t="shared" si="0"/>
        <v>324.590048764108</v>
      </c>
      <c r="F18" s="61">
        <f>'当月累計局'!M17</f>
        <v>1053256.411678</v>
      </c>
      <c r="G18" s="61">
        <f>'当月累計局'!N17</f>
        <v>522692.714442</v>
      </c>
      <c r="H18" s="75">
        <f t="shared" si="1"/>
        <v>201.50585278434625</v>
      </c>
      <c r="I18" s="128">
        <v>19481925.93800001</v>
      </c>
      <c r="J18" s="129"/>
      <c r="K18" s="114">
        <v>141590852.11</v>
      </c>
      <c r="L18" s="111">
        <v>70384340.376</v>
      </c>
      <c r="M18" s="77">
        <f t="shared" si="2"/>
        <v>201.16811687600946</v>
      </c>
      <c r="N18" s="26"/>
    </row>
    <row r="19" spans="1:14" ht="34.5" customHeight="1">
      <c r="A19" s="167" t="s">
        <v>41</v>
      </c>
      <c r="B19" s="168"/>
      <c r="C19" s="60">
        <f>'当月累計局'!C18</f>
        <v>118.0293899999815</v>
      </c>
      <c r="D19" s="61">
        <f>'当月累計局'!D18</f>
        <v>15635.707165</v>
      </c>
      <c r="E19" s="74">
        <f t="shared" si="0"/>
        <v>0.7548708143126798</v>
      </c>
      <c r="F19" s="61">
        <f>'当月累計局'!M18</f>
        <v>133616.247763</v>
      </c>
      <c r="G19" s="61">
        <f>'当月累計局'!N18</f>
        <v>228910.611431</v>
      </c>
      <c r="H19" s="75">
        <f t="shared" si="1"/>
        <v>58.370490964887246</v>
      </c>
      <c r="I19" s="128">
        <v>11684.313000002876</v>
      </c>
      <c r="J19" s="129"/>
      <c r="K19" s="114">
        <v>14431905.541000001</v>
      </c>
      <c r="L19" s="111">
        <v>24735537.107</v>
      </c>
      <c r="M19" s="77">
        <f t="shared" si="2"/>
        <v>58.34482379974625</v>
      </c>
      <c r="N19" s="26"/>
    </row>
    <row r="20" spans="1:14" ht="34.5" customHeight="1">
      <c r="A20" s="180" t="s">
        <v>44</v>
      </c>
      <c r="B20" s="181"/>
      <c r="C20" s="60">
        <f>'当月累計局'!C19</f>
        <v>84505.25249999994</v>
      </c>
      <c r="D20" s="61">
        <f>'当月累計局'!D19</f>
        <v>76200.54473000008</v>
      </c>
      <c r="E20" s="74">
        <f t="shared" si="0"/>
        <v>110.89848871740455</v>
      </c>
      <c r="F20" s="61">
        <f>'当月累計局'!M19</f>
        <v>949786.4938919999</v>
      </c>
      <c r="G20" s="61">
        <f>'当月累計局'!N19</f>
        <v>894441.31521</v>
      </c>
      <c r="H20" s="75">
        <f t="shared" si="1"/>
        <v>106.18768137616786</v>
      </c>
      <c r="I20" s="128">
        <v>7049335.847000003</v>
      </c>
      <c r="J20" s="129"/>
      <c r="K20" s="114">
        <v>78729988.531</v>
      </c>
      <c r="L20" s="111">
        <v>74275955.335</v>
      </c>
      <c r="M20" s="77">
        <f t="shared" si="2"/>
        <v>105.99660169419754</v>
      </c>
      <c r="N20" s="26"/>
    </row>
    <row r="21" spans="1:14" ht="34.5" customHeight="1">
      <c r="A21" s="176" t="s">
        <v>43</v>
      </c>
      <c r="B21" s="177"/>
      <c r="C21" s="64">
        <f>'当月累計局'!C20</f>
        <v>62776.642914999975</v>
      </c>
      <c r="D21" s="61">
        <f>'当月累計局'!D20</f>
        <v>149674.05086999992</v>
      </c>
      <c r="E21" s="74">
        <f t="shared" si="0"/>
        <v>41.942235511167475</v>
      </c>
      <c r="F21" s="61">
        <f>'当月累計局'!M20</f>
        <v>1476648.512808</v>
      </c>
      <c r="G21" s="61">
        <f>'当月累計局'!N20</f>
        <v>2060167.8335199999</v>
      </c>
      <c r="H21" s="78">
        <f t="shared" si="1"/>
        <v>71.67612700199287</v>
      </c>
      <c r="I21" s="130">
        <v>5838367.777999967</v>
      </c>
      <c r="J21" s="129"/>
      <c r="K21" s="114">
        <v>147480033.46499997</v>
      </c>
      <c r="L21" s="111">
        <v>209915537.28</v>
      </c>
      <c r="M21" s="77">
        <f t="shared" si="2"/>
        <v>70.25684490818838</v>
      </c>
      <c r="N21" s="26"/>
    </row>
    <row r="22" spans="1:14" ht="34.5" customHeight="1" thickBot="1">
      <c r="A22" s="178" t="s">
        <v>42</v>
      </c>
      <c r="B22" s="179"/>
      <c r="C22" s="65">
        <f>'当月累計局'!C21</f>
        <v>54.87943999999993</v>
      </c>
      <c r="D22" s="66">
        <f>'当月累計局'!D21</f>
        <v>52.427130000000034</v>
      </c>
      <c r="E22" s="80">
        <f t="shared" si="0"/>
        <v>104.67755911872325</v>
      </c>
      <c r="F22" s="66">
        <f>'当月累計局'!M21</f>
        <v>924.66594</v>
      </c>
      <c r="G22" s="66">
        <f>'当月累計局'!N21</f>
        <v>950.30044</v>
      </c>
      <c r="H22" s="81">
        <f t="shared" si="1"/>
        <v>97.30248467526754</v>
      </c>
      <c r="I22" s="119">
        <v>1993.9879999999976</v>
      </c>
      <c r="J22" s="120"/>
      <c r="K22" s="131">
        <v>35999.301999999996</v>
      </c>
      <c r="L22" s="120">
        <v>40656.125</v>
      </c>
      <c r="M22" s="82">
        <f>K22/L22*100</f>
        <v>88.54582673582392</v>
      </c>
      <c r="N22" s="26"/>
    </row>
    <row r="23" spans="1:14" ht="34.5" customHeight="1" thickBot="1" thickTop="1">
      <c r="A23" s="165" t="s">
        <v>31</v>
      </c>
      <c r="B23" s="166"/>
      <c r="C23" s="68">
        <f>'当月累計局'!C22</f>
        <v>560710.632669</v>
      </c>
      <c r="D23" s="69">
        <f>'当月累計局'!D22</f>
        <v>542499.0620340006</v>
      </c>
      <c r="E23" s="83">
        <f t="shared" si="0"/>
        <v>103.35697734973373</v>
      </c>
      <c r="F23" s="69">
        <f>'当月累計局'!M22</f>
        <v>7026445.386299</v>
      </c>
      <c r="G23" s="69">
        <f>'当月累計局'!N22</f>
        <v>6996190.469706001</v>
      </c>
      <c r="H23" s="84">
        <f t="shared" si="1"/>
        <v>100.43244844067647</v>
      </c>
      <c r="I23" s="123">
        <v>81216078.4510001</v>
      </c>
      <c r="J23" s="124"/>
      <c r="K23" s="132">
        <v>1023735949.306</v>
      </c>
      <c r="L23" s="124">
        <v>1016416666.6800001</v>
      </c>
      <c r="M23" s="85">
        <f>K23/L23*100</f>
        <v>100.7201065139858</v>
      </c>
      <c r="N23" s="26"/>
    </row>
    <row r="24" spans="1:13" ht="31.5" customHeight="1">
      <c r="A24" s="38"/>
      <c r="B24" s="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31.5" customHeight="1">
      <c r="A25" s="5"/>
      <c r="B25" s="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</sheetData>
  <sheetProtection/>
  <mergeCells count="18">
    <mergeCell ref="A2:D2"/>
    <mergeCell ref="A16:B16"/>
    <mergeCell ref="A21:B21"/>
    <mergeCell ref="A20:B20"/>
    <mergeCell ref="A22:B22"/>
    <mergeCell ref="A11:B11"/>
    <mergeCell ref="A12:B12"/>
    <mergeCell ref="A15:B15"/>
    <mergeCell ref="A23:B23"/>
    <mergeCell ref="A18:B18"/>
    <mergeCell ref="A19:B19"/>
    <mergeCell ref="A4:B6"/>
    <mergeCell ref="A17:B17"/>
    <mergeCell ref="A8:B8"/>
    <mergeCell ref="A9:B9"/>
    <mergeCell ref="A13:B13"/>
    <mergeCell ref="A14:B14"/>
    <mergeCell ref="A10:B10"/>
  </mergeCells>
  <printOptions horizontalCentered="1" verticalCentered="1"/>
  <pageMargins left="0.3937007874015748" right="0.3937007874015748" top="0.7086614173228347" bottom="0.5118110236220472" header="0" footer="0"/>
  <pageSetup horizontalDpi="600" verticalDpi="600" orientation="landscape" paperSize="9" scale="56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showOutlineSymbols="0" view="pageBreakPreview" zoomScale="50" zoomScaleNormal="50" zoomScaleSheetLayoutView="50" zoomScalePageLayoutView="0" workbookViewId="0" topLeftCell="A1">
      <selection activeCell="A1" sqref="A1"/>
    </sheetView>
  </sheetViews>
  <sheetFormatPr defaultColWidth="10.6640625" defaultRowHeight="15"/>
  <cols>
    <col min="1" max="1" width="6.88671875" style="2" customWidth="1"/>
    <col min="2" max="2" width="24.5546875" style="2" customWidth="1"/>
    <col min="3" max="8" width="15.6640625" style="2" customWidth="1"/>
    <col min="9" max="9" width="20.6640625" style="2" customWidth="1"/>
    <col min="10" max="10" width="3.6640625" style="2" customWidth="1"/>
    <col min="11" max="12" width="20.6640625" style="2" customWidth="1"/>
    <col min="13" max="13" width="15.6640625" style="2" customWidth="1"/>
    <col min="14" max="14" width="19.10546875" style="2" customWidth="1"/>
    <col min="15" max="15" width="13.10546875" style="2" customWidth="1"/>
    <col min="16" max="16384" width="10.6640625" style="2" customWidth="1"/>
  </cols>
  <sheetData>
    <row r="1" spans="1:13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3" customHeight="1">
      <c r="A2" s="175"/>
      <c r="B2" s="175"/>
      <c r="C2" s="175"/>
      <c r="D2" s="175"/>
      <c r="E2" s="164" t="s">
        <v>59</v>
      </c>
      <c r="F2" s="164"/>
      <c r="G2" s="164"/>
      <c r="H2" s="164"/>
      <c r="I2" s="164"/>
      <c r="J2" s="161"/>
      <c r="K2" s="161"/>
      <c r="L2" s="161"/>
      <c r="M2" s="22"/>
    </row>
    <row r="3" spans="1:13" ht="31.5" customHeight="1" thickBo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4" ht="31.5" customHeight="1">
      <c r="A4" s="169"/>
      <c r="B4" s="170"/>
      <c r="C4" s="24"/>
      <c r="D4" s="25" t="s">
        <v>1</v>
      </c>
      <c r="E4" s="25" t="s">
        <v>8</v>
      </c>
      <c r="F4" s="25"/>
      <c r="G4" s="25"/>
      <c r="H4" s="25"/>
      <c r="I4" s="6" t="s">
        <v>46</v>
      </c>
      <c r="J4" s="7"/>
      <c r="K4" s="7"/>
      <c r="L4" s="7"/>
      <c r="M4" s="8"/>
      <c r="N4" s="26"/>
    </row>
    <row r="5" spans="1:14" ht="31.5" customHeight="1">
      <c r="A5" s="171"/>
      <c r="B5" s="172"/>
      <c r="C5" s="27" t="s">
        <v>3</v>
      </c>
      <c r="D5" s="11" t="s">
        <v>6</v>
      </c>
      <c r="E5" s="11" t="s">
        <v>9</v>
      </c>
      <c r="F5" s="45" t="s">
        <v>49</v>
      </c>
      <c r="G5" s="11" t="s">
        <v>12</v>
      </c>
      <c r="H5" s="11" t="s">
        <v>9</v>
      </c>
      <c r="I5" s="27" t="s">
        <v>3</v>
      </c>
      <c r="J5" s="28" t="s">
        <v>17</v>
      </c>
      <c r="K5" s="29"/>
      <c r="L5" s="11" t="s">
        <v>12</v>
      </c>
      <c r="M5" s="12" t="s">
        <v>9</v>
      </c>
      <c r="N5" s="26"/>
    </row>
    <row r="6" spans="1:14" ht="31.5" customHeight="1" thickBot="1">
      <c r="A6" s="173"/>
      <c r="B6" s="174"/>
      <c r="C6" s="10" t="s">
        <v>4</v>
      </c>
      <c r="D6" s="19" t="s">
        <v>7</v>
      </c>
      <c r="E6" s="19" t="s">
        <v>10</v>
      </c>
      <c r="F6" s="46" t="s">
        <v>50</v>
      </c>
      <c r="G6" s="19" t="s">
        <v>13</v>
      </c>
      <c r="H6" s="19" t="s">
        <v>14</v>
      </c>
      <c r="I6" s="10" t="s">
        <v>15</v>
      </c>
      <c r="J6" s="30" t="s">
        <v>18</v>
      </c>
      <c r="K6" s="31"/>
      <c r="L6" s="19" t="s">
        <v>19</v>
      </c>
      <c r="M6" s="32" t="s">
        <v>20</v>
      </c>
      <c r="N6" s="26"/>
    </row>
    <row r="7" spans="1:18" ht="31.5" customHeight="1">
      <c r="A7" s="13"/>
      <c r="B7" s="14"/>
      <c r="C7" s="15" t="s">
        <v>5</v>
      </c>
      <c r="D7" s="16" t="s">
        <v>5</v>
      </c>
      <c r="E7" s="17" t="s">
        <v>11</v>
      </c>
      <c r="F7" s="16" t="s">
        <v>5</v>
      </c>
      <c r="G7" s="16" t="s">
        <v>5</v>
      </c>
      <c r="H7" s="16" t="s">
        <v>11</v>
      </c>
      <c r="I7" s="15" t="s">
        <v>16</v>
      </c>
      <c r="J7" s="16"/>
      <c r="K7" s="33" t="s">
        <v>16</v>
      </c>
      <c r="L7" s="16" t="s">
        <v>16</v>
      </c>
      <c r="M7" s="18" t="s">
        <v>11</v>
      </c>
      <c r="N7" s="26"/>
      <c r="Q7" s="40"/>
      <c r="R7" s="41"/>
    </row>
    <row r="8" spans="1:18" ht="34.5" customHeight="1">
      <c r="A8" s="167" t="s">
        <v>32</v>
      </c>
      <c r="B8" s="168"/>
      <c r="C8" s="57">
        <f>'当月累計関'!C7</f>
        <v>1</v>
      </c>
      <c r="D8" s="58">
        <f>'当月累計関'!D7</f>
        <v>0</v>
      </c>
      <c r="E8" s="90" t="str">
        <f>IF(D8=0,"-",C8/D8*100)</f>
        <v>-</v>
      </c>
      <c r="F8" s="58">
        <f>'当月累計関'!M7</f>
        <v>48</v>
      </c>
      <c r="G8" s="58">
        <f>'当月累計関'!N7</f>
        <v>38</v>
      </c>
      <c r="H8" s="94">
        <f aca="true" t="shared" si="0" ref="H8:H23">IF(G8=0,"-",F8/G8*100)</f>
        <v>126.3157894736842</v>
      </c>
      <c r="I8" s="106">
        <v>32</v>
      </c>
      <c r="J8" s="107"/>
      <c r="K8" s="127">
        <v>5072</v>
      </c>
      <c r="L8" s="107">
        <v>4006</v>
      </c>
      <c r="M8" s="105">
        <f>K8/L8*100</f>
        <v>126.61008487269096</v>
      </c>
      <c r="N8" s="43"/>
      <c r="O8" s="39"/>
      <c r="Q8" s="40"/>
      <c r="R8" s="41"/>
    </row>
    <row r="9" spans="1:18" ht="34.5" customHeight="1">
      <c r="A9" s="167" t="s">
        <v>33</v>
      </c>
      <c r="B9" s="168"/>
      <c r="C9" s="60">
        <f>'当月累計関'!C8</f>
        <v>0</v>
      </c>
      <c r="D9" s="61">
        <f>'当月累計関'!D8</f>
        <v>0</v>
      </c>
      <c r="E9" s="91" t="str">
        <f aca="true" t="shared" si="1" ref="E9:E23">IF(D9=0,"-",C9/D9*100)</f>
        <v>-</v>
      </c>
      <c r="F9" s="61">
        <f>'当月累計関'!M8</f>
        <v>21</v>
      </c>
      <c r="G9" s="61">
        <f>'当月累計関'!N8</f>
        <v>11</v>
      </c>
      <c r="H9" s="95">
        <f t="shared" si="0"/>
        <v>190.9090909090909</v>
      </c>
      <c r="I9" s="128">
        <v>0</v>
      </c>
      <c r="J9" s="129"/>
      <c r="K9" s="114">
        <v>2031</v>
      </c>
      <c r="L9" s="111">
        <v>1088</v>
      </c>
      <c r="M9" s="105">
        <f>K9/L9*100</f>
        <v>186.67279411764704</v>
      </c>
      <c r="N9" s="43"/>
      <c r="O9" s="39"/>
      <c r="Q9" s="40"/>
      <c r="R9" s="41"/>
    </row>
    <row r="10" spans="1:18" ht="34.5" customHeight="1">
      <c r="A10" s="167" t="s">
        <v>53</v>
      </c>
      <c r="B10" s="168"/>
      <c r="C10" s="60">
        <f>'当月累計関'!C9</f>
        <v>2105</v>
      </c>
      <c r="D10" s="61">
        <f>'当月累計関'!D9</f>
        <v>2702</v>
      </c>
      <c r="E10" s="91">
        <f t="shared" si="1"/>
        <v>77.90525536639527</v>
      </c>
      <c r="F10" s="61">
        <f>'当月累計関'!M9</f>
        <v>27288</v>
      </c>
      <c r="G10" s="61">
        <f>'当月累計関'!N9</f>
        <v>32076</v>
      </c>
      <c r="H10" s="95">
        <f t="shared" si="0"/>
        <v>85.0729517396184</v>
      </c>
      <c r="I10" s="128">
        <v>513253</v>
      </c>
      <c r="J10" s="129"/>
      <c r="K10" s="114">
        <v>6577795</v>
      </c>
      <c r="L10" s="111">
        <v>7698658</v>
      </c>
      <c r="M10" s="77">
        <f aca="true" t="shared" si="2" ref="M10:M22">K10/L10*100</f>
        <v>85.44080020180141</v>
      </c>
      <c r="N10" s="43"/>
      <c r="O10" s="39"/>
      <c r="Q10" s="40"/>
      <c r="R10" s="41"/>
    </row>
    <row r="11" spans="1:18" ht="34.5" customHeight="1">
      <c r="A11" s="167" t="s">
        <v>54</v>
      </c>
      <c r="B11" s="168"/>
      <c r="C11" s="60">
        <f>'当月累計関'!C10</f>
        <v>10</v>
      </c>
      <c r="D11" s="61">
        <f>'当月累計関'!D10</f>
        <v>17</v>
      </c>
      <c r="E11" s="91">
        <f t="shared" si="1"/>
        <v>58.82352941176471</v>
      </c>
      <c r="F11" s="61">
        <f>'当月累計関'!M10</f>
        <v>202</v>
      </c>
      <c r="G11" s="61">
        <f>'当月累計関'!N10</f>
        <v>217</v>
      </c>
      <c r="H11" s="95">
        <f t="shared" si="0"/>
        <v>93.08755760368663</v>
      </c>
      <c r="I11" s="128">
        <v>2669</v>
      </c>
      <c r="J11" s="129"/>
      <c r="K11" s="114">
        <v>53250</v>
      </c>
      <c r="L11" s="111">
        <v>57632</v>
      </c>
      <c r="M11" s="77">
        <f t="shared" si="2"/>
        <v>92.39658523042755</v>
      </c>
      <c r="N11" s="43"/>
      <c r="O11" s="39"/>
      <c r="Q11" s="40"/>
      <c r="R11" s="41"/>
    </row>
    <row r="12" spans="1:18" ht="34.5" customHeight="1">
      <c r="A12" s="167" t="s">
        <v>34</v>
      </c>
      <c r="B12" s="168"/>
      <c r="C12" s="60">
        <f>'当月累計関'!C11</f>
        <v>123</v>
      </c>
      <c r="D12" s="61">
        <f>'当月累計関'!D11</f>
        <v>135</v>
      </c>
      <c r="E12" s="91">
        <f t="shared" si="1"/>
        <v>91.11111111111111</v>
      </c>
      <c r="F12" s="61">
        <f>'当月累計関'!M11</f>
        <v>1342</v>
      </c>
      <c r="G12" s="61">
        <f>'当月累計関'!N11</f>
        <v>1273</v>
      </c>
      <c r="H12" s="95">
        <f t="shared" si="0"/>
        <v>105.4202670856245</v>
      </c>
      <c r="I12" s="128">
        <v>2477</v>
      </c>
      <c r="J12" s="129"/>
      <c r="K12" s="114">
        <v>26846</v>
      </c>
      <c r="L12" s="111">
        <v>25474</v>
      </c>
      <c r="M12" s="77">
        <f t="shared" si="2"/>
        <v>105.38588364607051</v>
      </c>
      <c r="N12" s="43"/>
      <c r="O12" s="39"/>
      <c r="P12" s="2" t="s">
        <v>57</v>
      </c>
      <c r="Q12" s="40"/>
      <c r="R12" s="41"/>
    </row>
    <row r="13" spans="1:18" ht="34.5" customHeight="1">
      <c r="A13" s="167" t="s">
        <v>35</v>
      </c>
      <c r="B13" s="168"/>
      <c r="C13" s="60">
        <f>'当月累計関'!C12</f>
        <v>2358</v>
      </c>
      <c r="D13" s="61">
        <f>'当月累計関'!D12</f>
        <v>2429</v>
      </c>
      <c r="E13" s="91">
        <f t="shared" si="1"/>
        <v>97.0769864141622</v>
      </c>
      <c r="F13" s="61">
        <f>'当月累計関'!M12</f>
        <v>37839</v>
      </c>
      <c r="G13" s="61">
        <f>'当月累計関'!N12</f>
        <v>40398</v>
      </c>
      <c r="H13" s="95">
        <f t="shared" si="0"/>
        <v>93.66552799643547</v>
      </c>
      <c r="I13" s="128">
        <v>426820</v>
      </c>
      <c r="J13" s="129"/>
      <c r="K13" s="114">
        <v>7044498</v>
      </c>
      <c r="L13" s="111">
        <v>8078968</v>
      </c>
      <c r="M13" s="77">
        <f t="shared" si="2"/>
        <v>87.19551804141321</v>
      </c>
      <c r="N13" s="43"/>
      <c r="O13" s="39" t="s">
        <v>56</v>
      </c>
      <c r="Q13" s="40"/>
      <c r="R13" s="41"/>
    </row>
    <row r="14" spans="1:18" ht="34.5" customHeight="1">
      <c r="A14" s="167" t="s">
        <v>36</v>
      </c>
      <c r="B14" s="168"/>
      <c r="C14" s="60">
        <f>'当月累計関'!C13</f>
        <v>15094</v>
      </c>
      <c r="D14" s="61">
        <f>'当月累計関'!D13</f>
        <v>18296</v>
      </c>
      <c r="E14" s="91">
        <f t="shared" si="1"/>
        <v>82.4989068648885</v>
      </c>
      <c r="F14" s="61">
        <f>'当月累計関'!M13</f>
        <v>190083</v>
      </c>
      <c r="G14" s="61">
        <f>'当月累計関'!N13</f>
        <v>223300</v>
      </c>
      <c r="H14" s="95">
        <f t="shared" si="0"/>
        <v>85.12449619346171</v>
      </c>
      <c r="I14" s="128">
        <v>1504176</v>
      </c>
      <c r="J14" s="129"/>
      <c r="K14" s="114">
        <v>17849578</v>
      </c>
      <c r="L14" s="111">
        <v>20023441</v>
      </c>
      <c r="M14" s="77">
        <f t="shared" si="2"/>
        <v>89.14340946693427</v>
      </c>
      <c r="N14" s="43"/>
      <c r="O14" s="39"/>
      <c r="Q14" s="40"/>
      <c r="R14" s="41"/>
    </row>
    <row r="15" spans="1:18" ht="34.5" customHeight="1">
      <c r="A15" s="167" t="s">
        <v>37</v>
      </c>
      <c r="B15" s="168"/>
      <c r="C15" s="60">
        <f>'当月累計関'!C14</f>
        <v>111</v>
      </c>
      <c r="D15" s="61">
        <f>'当月累計関'!D14</f>
        <v>218</v>
      </c>
      <c r="E15" s="91">
        <f t="shared" si="1"/>
        <v>50.917431192660544</v>
      </c>
      <c r="F15" s="61">
        <f>'当月累計関'!M14</f>
        <v>2674</v>
      </c>
      <c r="G15" s="61">
        <f>'当月累計関'!N14</f>
        <v>3490</v>
      </c>
      <c r="H15" s="95">
        <f t="shared" si="0"/>
        <v>76.6189111747851</v>
      </c>
      <c r="I15" s="128">
        <v>11818</v>
      </c>
      <c r="J15" s="129"/>
      <c r="K15" s="114">
        <v>304581</v>
      </c>
      <c r="L15" s="111">
        <v>396057</v>
      </c>
      <c r="M15" s="77">
        <f t="shared" si="2"/>
        <v>76.9033245214704</v>
      </c>
      <c r="N15" s="43"/>
      <c r="O15" s="39"/>
      <c r="Q15" s="40"/>
      <c r="R15" s="41"/>
    </row>
    <row r="16" spans="1:18" ht="34.5" customHeight="1">
      <c r="A16" s="167" t="s">
        <v>38</v>
      </c>
      <c r="B16" s="168"/>
      <c r="C16" s="60">
        <f>'当月累計関'!C15</f>
        <v>2765</v>
      </c>
      <c r="D16" s="61">
        <f>'当月累計関'!D15</f>
        <v>2302</v>
      </c>
      <c r="E16" s="91">
        <f t="shared" si="1"/>
        <v>120.11294526498698</v>
      </c>
      <c r="F16" s="61">
        <f>'当月累計関'!M15</f>
        <v>29701</v>
      </c>
      <c r="G16" s="61">
        <f>'当月累計関'!N15</f>
        <v>33406</v>
      </c>
      <c r="H16" s="95">
        <f t="shared" si="0"/>
        <v>88.90917799197749</v>
      </c>
      <c r="I16" s="128">
        <v>1157793</v>
      </c>
      <c r="J16" s="129"/>
      <c r="K16" s="114">
        <v>12258528</v>
      </c>
      <c r="L16" s="111">
        <v>13584122</v>
      </c>
      <c r="M16" s="77">
        <f t="shared" si="2"/>
        <v>90.24159235318999</v>
      </c>
      <c r="N16" s="43"/>
      <c r="O16" s="39" t="s">
        <v>55</v>
      </c>
      <c r="Q16" s="40"/>
      <c r="R16" s="41"/>
    </row>
    <row r="17" spans="1:18" ht="34.5" customHeight="1">
      <c r="A17" s="167" t="s">
        <v>39</v>
      </c>
      <c r="B17" s="168"/>
      <c r="C17" s="60">
        <f>'当月累計関'!C16</f>
        <v>105</v>
      </c>
      <c r="D17" s="61">
        <f>'当月累計関'!D16</f>
        <v>90</v>
      </c>
      <c r="E17" s="91">
        <f t="shared" si="1"/>
        <v>116.66666666666667</v>
      </c>
      <c r="F17" s="61">
        <f>'当月累計関'!M16</f>
        <v>991</v>
      </c>
      <c r="G17" s="61">
        <f>'当月累計関'!N16</f>
        <v>1024</v>
      </c>
      <c r="H17" s="95">
        <f t="shared" si="0"/>
        <v>96.77734375</v>
      </c>
      <c r="I17" s="128">
        <v>42797</v>
      </c>
      <c r="J17" s="129"/>
      <c r="K17" s="114">
        <v>380164</v>
      </c>
      <c r="L17" s="111">
        <v>415193</v>
      </c>
      <c r="M17" s="77">
        <f t="shared" si="2"/>
        <v>91.56320072833599</v>
      </c>
      <c r="N17" s="43"/>
      <c r="O17" s="39" t="s">
        <v>58</v>
      </c>
      <c r="Q17" s="40"/>
      <c r="R17" s="41"/>
    </row>
    <row r="18" spans="1:18" ht="34.5" customHeight="1">
      <c r="A18" s="167" t="s">
        <v>40</v>
      </c>
      <c r="B18" s="168"/>
      <c r="C18" s="60">
        <f>'当月累計関'!C17</f>
        <v>2276</v>
      </c>
      <c r="D18" s="61">
        <f>'当月累計関'!D17</f>
        <v>61</v>
      </c>
      <c r="E18" s="91">
        <f t="shared" si="1"/>
        <v>3731.147540983606</v>
      </c>
      <c r="F18" s="61">
        <f>'当月累計関'!M17</f>
        <v>15607</v>
      </c>
      <c r="G18" s="61">
        <f>'当月累計関'!N17</f>
        <v>1657</v>
      </c>
      <c r="H18" s="95">
        <f t="shared" si="0"/>
        <v>941.8829209414605</v>
      </c>
      <c r="I18" s="128">
        <v>399398</v>
      </c>
      <c r="J18" s="129"/>
      <c r="K18" s="114">
        <v>2489160</v>
      </c>
      <c r="L18" s="111">
        <v>291941</v>
      </c>
      <c r="M18" s="77">
        <f t="shared" si="2"/>
        <v>852.6243316286511</v>
      </c>
      <c r="N18" s="43"/>
      <c r="O18" s="39"/>
      <c r="Q18" s="40"/>
      <c r="R18" s="41"/>
    </row>
    <row r="19" spans="1:18" ht="34.5" customHeight="1">
      <c r="A19" s="167" t="s">
        <v>41</v>
      </c>
      <c r="B19" s="168"/>
      <c r="C19" s="60">
        <f>'当月累計関'!C18</f>
        <v>304</v>
      </c>
      <c r="D19" s="61">
        <f>'当月累計関'!D18</f>
        <v>227</v>
      </c>
      <c r="E19" s="91">
        <f t="shared" si="1"/>
        <v>133.92070484581498</v>
      </c>
      <c r="F19" s="61">
        <f>'当月累計関'!M18</f>
        <v>3665</v>
      </c>
      <c r="G19" s="61">
        <f>'当月累計関'!N18</f>
        <v>3637</v>
      </c>
      <c r="H19" s="95">
        <f t="shared" si="0"/>
        <v>100.76986527357712</v>
      </c>
      <c r="I19" s="128">
        <v>30367</v>
      </c>
      <c r="J19" s="129"/>
      <c r="K19" s="114">
        <v>399243</v>
      </c>
      <c r="L19" s="111">
        <v>436130</v>
      </c>
      <c r="M19" s="77">
        <f t="shared" si="2"/>
        <v>91.54220071996882</v>
      </c>
      <c r="N19" s="42"/>
      <c r="O19" s="39"/>
      <c r="Q19" s="40"/>
      <c r="R19" s="41"/>
    </row>
    <row r="20" spans="1:18" ht="34.5" customHeight="1">
      <c r="A20" s="180" t="s">
        <v>44</v>
      </c>
      <c r="B20" s="181"/>
      <c r="C20" s="60">
        <f>'当月累計関'!C19</f>
        <v>914</v>
      </c>
      <c r="D20" s="61">
        <f>'当月累計関'!D19</f>
        <v>917</v>
      </c>
      <c r="E20" s="91">
        <f t="shared" si="1"/>
        <v>99.67284623773173</v>
      </c>
      <c r="F20" s="61">
        <f>'当月累計関'!M19</f>
        <v>11208</v>
      </c>
      <c r="G20" s="61">
        <f>'当月累計関'!N19</f>
        <v>12934</v>
      </c>
      <c r="H20" s="95">
        <f t="shared" si="0"/>
        <v>86.65532704499768</v>
      </c>
      <c r="I20" s="128">
        <v>338317</v>
      </c>
      <c r="J20" s="129"/>
      <c r="K20" s="114">
        <v>4083394</v>
      </c>
      <c r="L20" s="111">
        <v>4650344</v>
      </c>
      <c r="M20" s="77">
        <f t="shared" si="2"/>
        <v>87.80842879580521</v>
      </c>
      <c r="N20" s="42"/>
      <c r="O20" s="39"/>
      <c r="Q20" s="40"/>
      <c r="R20" s="41"/>
    </row>
    <row r="21" spans="1:18" ht="34.5" customHeight="1">
      <c r="A21" s="176" t="s">
        <v>43</v>
      </c>
      <c r="B21" s="177"/>
      <c r="C21" s="64">
        <f>'当月累計関'!C20</f>
        <v>2208</v>
      </c>
      <c r="D21" s="61">
        <f>'当月累計関'!D20</f>
        <v>4623</v>
      </c>
      <c r="E21" s="91">
        <f t="shared" si="1"/>
        <v>47.76119402985074</v>
      </c>
      <c r="F21" s="61">
        <f>'当月累計関'!M20</f>
        <v>54653</v>
      </c>
      <c r="G21" s="61">
        <f>'当月累計関'!N20</f>
        <v>74734</v>
      </c>
      <c r="H21" s="96">
        <f t="shared" si="0"/>
        <v>73.13003452243959</v>
      </c>
      <c r="I21" s="130">
        <v>330456</v>
      </c>
      <c r="J21" s="129"/>
      <c r="K21" s="114">
        <v>6784859</v>
      </c>
      <c r="L21" s="111">
        <v>9106035</v>
      </c>
      <c r="M21" s="77">
        <f t="shared" si="2"/>
        <v>74.50947640767909</v>
      </c>
      <c r="N21" s="42"/>
      <c r="O21" s="39"/>
      <c r="Q21" s="40"/>
      <c r="R21" s="41"/>
    </row>
    <row r="22" spans="1:18" ht="34.5" customHeight="1" thickBot="1">
      <c r="A22" s="178" t="s">
        <v>42</v>
      </c>
      <c r="B22" s="179"/>
      <c r="C22" s="65">
        <f>'当月累計関'!C21</f>
        <v>1</v>
      </c>
      <c r="D22" s="66">
        <f>'当月累計関'!D21</f>
        <v>0</v>
      </c>
      <c r="E22" s="92" t="str">
        <f t="shared" si="1"/>
        <v>-</v>
      </c>
      <c r="F22" s="66">
        <f>'当月累計関'!M21</f>
        <v>2</v>
      </c>
      <c r="G22" s="66">
        <f>'当月累計関'!N21</f>
        <v>2</v>
      </c>
      <c r="H22" s="97">
        <f t="shared" si="0"/>
        <v>100</v>
      </c>
      <c r="I22" s="119">
        <v>302</v>
      </c>
      <c r="J22" s="120"/>
      <c r="K22" s="131">
        <v>575</v>
      </c>
      <c r="L22" s="120">
        <v>347</v>
      </c>
      <c r="M22" s="159">
        <f t="shared" si="2"/>
        <v>165.70605187319885</v>
      </c>
      <c r="N22" s="42"/>
      <c r="O22" s="39"/>
      <c r="Q22" s="40"/>
      <c r="R22" s="41"/>
    </row>
    <row r="23" spans="1:18" ht="34.5" customHeight="1" thickBot="1" thickTop="1">
      <c r="A23" s="165" t="s">
        <v>31</v>
      </c>
      <c r="B23" s="166"/>
      <c r="C23" s="68">
        <f>'当月累計関'!C22</f>
        <v>28375</v>
      </c>
      <c r="D23" s="69">
        <f>'当月累計関'!D22</f>
        <v>32020</v>
      </c>
      <c r="E23" s="93">
        <f t="shared" si="1"/>
        <v>88.61648969394129</v>
      </c>
      <c r="F23" s="69">
        <f>'当月累計関'!M22</f>
        <v>375326</v>
      </c>
      <c r="G23" s="69">
        <f>'当月累計関'!N22</f>
        <v>428198</v>
      </c>
      <c r="H23" s="98">
        <f t="shared" si="0"/>
        <v>87.65244116039777</v>
      </c>
      <c r="I23" s="123">
        <v>4760674</v>
      </c>
      <c r="J23" s="124"/>
      <c r="K23" s="132">
        <v>58259574</v>
      </c>
      <c r="L23" s="124">
        <v>64769438</v>
      </c>
      <c r="M23" s="85">
        <f>K23/L23*100</f>
        <v>89.94917325050744</v>
      </c>
      <c r="N23" s="42"/>
      <c r="O23" s="39"/>
      <c r="Q23" s="40"/>
      <c r="R23" s="41"/>
    </row>
    <row r="24" spans="1:13" ht="31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</sheetData>
  <sheetProtection/>
  <mergeCells count="18">
    <mergeCell ref="A2:D2"/>
    <mergeCell ref="A16:B16"/>
    <mergeCell ref="A21:B21"/>
    <mergeCell ref="A20:B20"/>
    <mergeCell ref="A22:B22"/>
    <mergeCell ref="A11:B11"/>
    <mergeCell ref="A12:B12"/>
    <mergeCell ref="A15:B15"/>
    <mergeCell ref="A23:B23"/>
    <mergeCell ref="A18:B18"/>
    <mergeCell ref="A19:B19"/>
    <mergeCell ref="A4:B6"/>
    <mergeCell ref="A17:B17"/>
    <mergeCell ref="A8:B8"/>
    <mergeCell ref="A9:B9"/>
    <mergeCell ref="A13:B13"/>
    <mergeCell ref="A14:B14"/>
    <mergeCell ref="A10:B10"/>
  </mergeCells>
  <printOptions horizontalCentered="1" verticalCentered="1"/>
  <pageMargins left="0.3937007874015748" right="0.3937007874015748" top="0.7086614173228347" bottom="0.5118110236220472" header="0" footer="0"/>
  <pageSetup horizontalDpi="600" verticalDpi="600" orientation="landscape" paperSize="9" scale="56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24"/>
  <sheetViews>
    <sheetView showOutlineSymbols="0" view="pageBreakPreview" zoomScale="50" zoomScaleNormal="50" zoomScaleSheetLayoutView="50" zoomScalePageLayoutView="0" workbookViewId="0" topLeftCell="A1">
      <selection activeCell="A1" sqref="A1"/>
    </sheetView>
  </sheetViews>
  <sheetFormatPr defaultColWidth="10.6640625" defaultRowHeight="15"/>
  <cols>
    <col min="1" max="1" width="6.88671875" style="2" customWidth="1"/>
    <col min="2" max="2" width="24.3359375" style="2" customWidth="1"/>
    <col min="3" max="4" width="13.6640625" style="2" customWidth="1"/>
    <col min="5" max="5" width="10.77734375" style="2" customWidth="1"/>
    <col min="6" max="6" width="13.6640625" style="2" customWidth="1"/>
    <col min="7" max="7" width="11.3359375" style="2" customWidth="1"/>
    <col min="8" max="8" width="16.4453125" style="2" customWidth="1"/>
    <col min="9" max="9" width="17.21484375" style="2" bestFit="1" customWidth="1"/>
    <col min="10" max="10" width="10.6640625" style="2" customWidth="1"/>
    <col min="11" max="11" width="15.4453125" style="2" customWidth="1"/>
    <col min="12" max="12" width="11.3359375" style="2" customWidth="1"/>
    <col min="13" max="13" width="15.4453125" style="2" customWidth="1"/>
    <col min="14" max="14" width="15.4453125" style="2" bestFit="1" customWidth="1"/>
    <col min="15" max="15" width="10.21484375" style="2" customWidth="1"/>
    <col min="16" max="16" width="15.3359375" style="2" customWidth="1"/>
    <col min="17" max="17" width="11.3359375" style="2" customWidth="1"/>
    <col min="18" max="16384" width="10.6640625" style="2" customWidth="1"/>
  </cols>
  <sheetData>
    <row r="2" spans="1:17" ht="32.25" customHeight="1">
      <c r="A2" s="175"/>
      <c r="B2" s="175"/>
      <c r="C2" s="175"/>
      <c r="D2" s="175"/>
      <c r="E2" s="160"/>
      <c r="F2" s="162" t="s">
        <v>59</v>
      </c>
      <c r="G2" s="161"/>
      <c r="H2" s="161"/>
      <c r="I2" s="161"/>
      <c r="J2" s="161"/>
      <c r="K2" s="163"/>
      <c r="L2" s="163"/>
      <c r="M2" s="163"/>
      <c r="N2" s="1"/>
      <c r="O2" s="1"/>
      <c r="P2" s="1"/>
      <c r="Q2" s="1"/>
    </row>
    <row r="3" spans="1:256" ht="34.5" customHeight="1" thickBo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34.5" customHeight="1">
      <c r="A4" s="169"/>
      <c r="B4" s="170"/>
      <c r="C4" s="6" t="s">
        <v>23</v>
      </c>
      <c r="D4" s="7"/>
      <c r="E4" s="7"/>
      <c r="F4" s="7"/>
      <c r="G4" s="7"/>
      <c r="H4" s="6" t="s">
        <v>27</v>
      </c>
      <c r="I4" s="7"/>
      <c r="J4" s="7"/>
      <c r="K4" s="7"/>
      <c r="L4" s="7"/>
      <c r="M4" s="6" t="s">
        <v>29</v>
      </c>
      <c r="N4" s="7"/>
      <c r="O4" s="7"/>
      <c r="P4" s="7"/>
      <c r="Q4" s="8"/>
      <c r="R4" s="9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34.5" customHeight="1" thickBot="1">
      <c r="A5" s="173"/>
      <c r="B5" s="174"/>
      <c r="C5" s="10"/>
      <c r="D5" s="34" t="s">
        <v>6</v>
      </c>
      <c r="E5" s="34" t="s">
        <v>24</v>
      </c>
      <c r="F5" s="34" t="s">
        <v>25</v>
      </c>
      <c r="G5" s="34" t="s">
        <v>26</v>
      </c>
      <c r="H5" s="10"/>
      <c r="I5" s="34" t="s">
        <v>12</v>
      </c>
      <c r="J5" s="34" t="s">
        <v>24</v>
      </c>
      <c r="K5" s="34" t="s">
        <v>28</v>
      </c>
      <c r="L5" s="34" t="s">
        <v>26</v>
      </c>
      <c r="M5" s="10"/>
      <c r="N5" s="34" t="s">
        <v>12</v>
      </c>
      <c r="O5" s="34" t="s">
        <v>24</v>
      </c>
      <c r="P5" s="34" t="s">
        <v>28</v>
      </c>
      <c r="Q5" s="35" t="s">
        <v>26</v>
      </c>
      <c r="R5" s="9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4.5" customHeight="1">
      <c r="A6" s="13"/>
      <c r="B6" s="14"/>
      <c r="C6" s="15" t="s">
        <v>5</v>
      </c>
      <c r="D6" s="16" t="s">
        <v>5</v>
      </c>
      <c r="E6" s="17" t="s">
        <v>11</v>
      </c>
      <c r="F6" s="16" t="s">
        <v>5</v>
      </c>
      <c r="G6" s="16" t="s">
        <v>11</v>
      </c>
      <c r="H6" s="15" t="s">
        <v>5</v>
      </c>
      <c r="I6" s="16" t="s">
        <v>5</v>
      </c>
      <c r="J6" s="17" t="s">
        <v>11</v>
      </c>
      <c r="K6" s="16" t="s">
        <v>5</v>
      </c>
      <c r="L6" s="16" t="s">
        <v>11</v>
      </c>
      <c r="M6" s="15" t="s">
        <v>5</v>
      </c>
      <c r="N6" s="16" t="s">
        <v>5</v>
      </c>
      <c r="O6" s="17" t="s">
        <v>11</v>
      </c>
      <c r="P6" s="16" t="s">
        <v>5</v>
      </c>
      <c r="Q6" s="18" t="s">
        <v>11</v>
      </c>
      <c r="R6" s="9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34.5" customHeight="1">
      <c r="A7" s="167" t="s">
        <v>32</v>
      </c>
      <c r="B7" s="168"/>
      <c r="C7" s="57">
        <f>'当月累計局'!C7+'当月累計関'!C7</f>
        <v>31531.210496999964</v>
      </c>
      <c r="D7" s="99">
        <f>'当月累計局'!D7+'当月累計関'!D7</f>
        <v>32015.994906999927</v>
      </c>
      <c r="E7" s="71">
        <f>C7/D7*100</f>
        <v>98.48580557496912</v>
      </c>
      <c r="F7" s="58">
        <f>'当月累計局'!F7+'当月累計関'!F7</f>
        <v>30799.680641999992</v>
      </c>
      <c r="G7" s="71">
        <f>C7/F7*100</f>
        <v>102.37512155889831</v>
      </c>
      <c r="H7" s="57">
        <f>'当月累計局'!H7+'当月累計関'!H7</f>
        <v>54222.53610699996</v>
      </c>
      <c r="I7" s="58">
        <f>'当月累計局'!I7+'当月累計関'!I7</f>
        <v>54598.37295999995</v>
      </c>
      <c r="J7" s="71">
        <f>H7/I7*100</f>
        <v>99.3116336025703</v>
      </c>
      <c r="K7" s="58">
        <f>'当月累計局'!K7+'当月累計関'!K7</f>
        <v>54252.519216999935</v>
      </c>
      <c r="L7" s="71">
        <f>H7/K7*100</f>
        <v>99.94473416085981</v>
      </c>
      <c r="M7" s="57">
        <f>'当月累計局'!M7+'当月累計関'!M7</f>
        <v>354627.231248</v>
      </c>
      <c r="N7" s="58">
        <f>'当月累計局'!N7+'当月累計関'!N7</f>
        <v>338780.16080199997</v>
      </c>
      <c r="O7" s="71">
        <f>M7/N7*100</f>
        <v>104.67768549624776</v>
      </c>
      <c r="P7" s="58">
        <f>'当月累計局'!P7+'当月累計関'!P7</f>
        <v>367222.184929</v>
      </c>
      <c r="Q7" s="73">
        <f>M7/P7*100</f>
        <v>96.57020893674081</v>
      </c>
      <c r="R7" s="9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34.5" customHeight="1">
      <c r="A8" s="167" t="s">
        <v>33</v>
      </c>
      <c r="B8" s="168"/>
      <c r="C8" s="100">
        <f>'当月累計局'!C8+'当月累計関'!C8</f>
        <v>1424.4098699999995</v>
      </c>
      <c r="D8" s="61">
        <f>'当月累計局'!D8+'当月累計関'!D8</f>
        <v>1519.1354000000028</v>
      </c>
      <c r="E8" s="74">
        <f aca="true" t="shared" si="0" ref="E8:E22">C8/D8*100</f>
        <v>93.7645103918977</v>
      </c>
      <c r="F8" s="61">
        <f>'当月累計局'!F8+'当月累計関'!F8</f>
        <v>1375.7400000000016</v>
      </c>
      <c r="G8" s="77">
        <f aca="true" t="shared" si="1" ref="G8:G22">C8/F8*100</f>
        <v>103.53772297091004</v>
      </c>
      <c r="H8" s="63">
        <f>'当月累計局'!H8+'当月累計関'!H8</f>
        <v>2618.456570000002</v>
      </c>
      <c r="I8" s="61">
        <f>'当月累計局'!I8+'当月累計関'!I8</f>
        <v>2611.937700000002</v>
      </c>
      <c r="J8" s="74">
        <f aca="true" t="shared" si="2" ref="J8:J22">H8/I8*100</f>
        <v>100.24957984258201</v>
      </c>
      <c r="K8" s="61">
        <f>'当月累計局'!K8+'当月累計関'!K8</f>
        <v>2526.5906000000014</v>
      </c>
      <c r="L8" s="76">
        <f aca="true" t="shared" si="3" ref="L8:L22">H8/K8*100</f>
        <v>103.6359657951708</v>
      </c>
      <c r="M8" s="100">
        <f>'当月累計局'!M8+'当月累計関'!M8</f>
        <v>17129.18618</v>
      </c>
      <c r="N8" s="61">
        <f>'当月累計局'!N8+'当月累計関'!N8</f>
        <v>17915.800750000002</v>
      </c>
      <c r="O8" s="74">
        <f aca="true" t="shared" si="4" ref="O8:O22">M8/N8*100</f>
        <v>95.60938089803214</v>
      </c>
      <c r="P8" s="61">
        <f>'当月累計局'!P8+'当月累計関'!P8</f>
        <v>17210.12523</v>
      </c>
      <c r="Q8" s="77">
        <f aca="true" t="shared" si="5" ref="Q8:Q22">M8/P8*100</f>
        <v>99.52970098172841</v>
      </c>
      <c r="R8" s="9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34.5" customHeight="1">
      <c r="A9" s="167" t="s">
        <v>53</v>
      </c>
      <c r="B9" s="168"/>
      <c r="C9" s="100">
        <f>'当月累計局'!C9+'当月累計関'!C9</f>
        <v>23360.865370000014</v>
      </c>
      <c r="D9" s="61">
        <f>'当月累計局'!D9+'当月累計関'!D9</f>
        <v>23815.214950000023</v>
      </c>
      <c r="E9" s="74">
        <f t="shared" si="0"/>
        <v>98.09218778434746</v>
      </c>
      <c r="F9" s="61">
        <f>'当月累計局'!F9+'当月累計関'!F9</f>
        <v>24202.34356000001</v>
      </c>
      <c r="G9" s="77">
        <f t="shared" si="1"/>
        <v>96.52315409904877</v>
      </c>
      <c r="H9" s="63">
        <f>'当月累計局'!H9+'当月累計関'!H9</f>
        <v>41081.458640000026</v>
      </c>
      <c r="I9" s="61">
        <f>'当月累計局'!I9+'当月累計関'!I9</f>
        <v>44267.67185200003</v>
      </c>
      <c r="J9" s="74">
        <f t="shared" si="2"/>
        <v>92.8023926294284</v>
      </c>
      <c r="K9" s="61">
        <f>'当月累計局'!K9+'当月累計関'!K9</f>
        <v>43148.780490000005</v>
      </c>
      <c r="L9" s="76">
        <f t="shared" si="3"/>
        <v>95.20885219344937</v>
      </c>
      <c r="M9" s="100">
        <f>'当月累計局'!M9+'当月累計関'!M9</f>
        <v>275961.13629000005</v>
      </c>
      <c r="N9" s="61">
        <f>'当月累計局'!N9+'当月累計関'!N9</f>
        <v>289015.570232</v>
      </c>
      <c r="O9" s="74">
        <f t="shared" si="4"/>
        <v>95.48313818126793</v>
      </c>
      <c r="P9" s="61">
        <f>'当月累計局'!P9+'当月累計関'!P9</f>
        <v>284618.18865</v>
      </c>
      <c r="Q9" s="77">
        <f t="shared" si="5"/>
        <v>96.95836292084421</v>
      </c>
      <c r="R9" s="9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34.5" customHeight="1">
      <c r="A10" s="167" t="s">
        <v>54</v>
      </c>
      <c r="B10" s="168"/>
      <c r="C10" s="100">
        <f>'当月累計局'!C10+'当月累計関'!C10</f>
        <v>28434.238404999953</v>
      </c>
      <c r="D10" s="61">
        <f>'当月累計局'!D10+'当月累計関'!D10</f>
        <v>34396.74543000001</v>
      </c>
      <c r="E10" s="74">
        <f t="shared" si="0"/>
        <v>82.66549073041165</v>
      </c>
      <c r="F10" s="61">
        <f>'当月累計局'!F10+'当月累計関'!F10</f>
        <v>30168.065660000022</v>
      </c>
      <c r="G10" s="77">
        <f t="shared" si="1"/>
        <v>94.25277286737361</v>
      </c>
      <c r="H10" s="63">
        <f>'当月累計局'!H10+'当月累計関'!H10</f>
        <v>48615.978925</v>
      </c>
      <c r="I10" s="61">
        <f>'当月累計局'!I10+'当月累計関'!I10</f>
        <v>57988.26279800001</v>
      </c>
      <c r="J10" s="74">
        <f t="shared" si="2"/>
        <v>83.83761916502309</v>
      </c>
      <c r="K10" s="61">
        <f>'当月累計局'!K10+'当月累計関'!K10</f>
        <v>53773.721439999994</v>
      </c>
      <c r="L10" s="76">
        <f t="shared" si="3"/>
        <v>90.40843300987652</v>
      </c>
      <c r="M10" s="100">
        <f>'当月累計局'!M10+'当月累計関'!M10</f>
        <v>329339.777105</v>
      </c>
      <c r="N10" s="61">
        <f>'当月累計局'!N10+'当月累計関'!N10</f>
        <v>360116.297134</v>
      </c>
      <c r="O10" s="74">
        <f t="shared" si="4"/>
        <v>91.45372751138002</v>
      </c>
      <c r="P10" s="61">
        <f>'当月累計局'!P10+'当月累計関'!P10</f>
        <v>354303.69366</v>
      </c>
      <c r="Q10" s="77">
        <f t="shared" si="5"/>
        <v>92.95409079789157</v>
      </c>
      <c r="R10" s="9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34.5" customHeight="1">
      <c r="A11" s="167" t="s">
        <v>34</v>
      </c>
      <c r="B11" s="168"/>
      <c r="C11" s="100">
        <f>'当月累計局'!C11+'当月累計関'!C11</f>
        <v>6892.41244</v>
      </c>
      <c r="D11" s="61">
        <f>'当月累計局'!D11+'当月累計関'!D11</f>
        <v>6879.196909999999</v>
      </c>
      <c r="E11" s="74">
        <f t="shared" si="0"/>
        <v>100.19210861635304</v>
      </c>
      <c r="F11" s="61">
        <f>'当月累計局'!F11+'当月累計関'!F11</f>
        <v>6899.094303999998</v>
      </c>
      <c r="G11" s="77">
        <f t="shared" si="1"/>
        <v>99.90314867857185</v>
      </c>
      <c r="H11" s="63">
        <f>'当月累計局'!H11+'当月累計関'!H11</f>
        <v>12909.37900999999</v>
      </c>
      <c r="I11" s="61">
        <f>'当月累計局'!I11+'当月累計関'!I11</f>
        <v>12131.631930000003</v>
      </c>
      <c r="J11" s="74">
        <f t="shared" si="2"/>
        <v>106.41090237890185</v>
      </c>
      <c r="K11" s="61">
        <f>'当月累計局'!K11+'当月累計関'!K11</f>
        <v>13021.628418000008</v>
      </c>
      <c r="L11" s="76">
        <f t="shared" si="3"/>
        <v>99.13797718383015</v>
      </c>
      <c r="M11" s="100">
        <f>'当月累計局'!M11+'当月累計関'!M11</f>
        <v>85870.91158</v>
      </c>
      <c r="N11" s="61">
        <f>'当月累計局'!N11+'当月累計関'!N11</f>
        <v>87605.964404</v>
      </c>
      <c r="O11" s="74">
        <f t="shared" si="4"/>
        <v>98.01948093853667</v>
      </c>
      <c r="P11" s="61">
        <f>'当月累計局'!P11+'当月累計関'!P11</f>
        <v>86641.387262</v>
      </c>
      <c r="Q11" s="77">
        <f t="shared" si="5"/>
        <v>99.11073021064388</v>
      </c>
      <c r="R11" s="9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34.5" customHeight="1">
      <c r="A12" s="167" t="s">
        <v>35</v>
      </c>
      <c r="B12" s="168"/>
      <c r="C12" s="100">
        <f>'当月累計局'!C12+'当月累計関'!C12</f>
        <v>158073.487646</v>
      </c>
      <c r="D12" s="61">
        <f>'当月累計局'!D12+'当月累計関'!D12</f>
        <v>141410.92927099974</v>
      </c>
      <c r="E12" s="74">
        <f t="shared" si="0"/>
        <v>111.7830767826072</v>
      </c>
      <c r="F12" s="61">
        <f>'当月累計局'!F12+'当月累計関'!F12</f>
        <v>112793.50237700017</v>
      </c>
      <c r="G12" s="77">
        <f t="shared" si="1"/>
        <v>140.14414333695956</v>
      </c>
      <c r="H12" s="63">
        <f>'当月累計局'!H12+'当月累計関'!H12</f>
        <v>284221.56107100006</v>
      </c>
      <c r="I12" s="61">
        <f>'当月累計局'!I12+'当月累計関'!I12</f>
        <v>248202.68165999977</v>
      </c>
      <c r="J12" s="74">
        <f t="shared" si="2"/>
        <v>114.51188164853944</v>
      </c>
      <c r="K12" s="61">
        <f>'当月累計局'!K12+'当月累計関'!K12</f>
        <v>204181.90175800002</v>
      </c>
      <c r="L12" s="76">
        <f t="shared" si="3"/>
        <v>139.2001732885535</v>
      </c>
      <c r="M12" s="100">
        <f>'当月累計局'!M12+'当月累計関'!M12</f>
        <v>2152908.364649</v>
      </c>
      <c r="N12" s="61">
        <f>'当月累計局'!N12+'当月累計関'!N12</f>
        <v>2016184.4314509998</v>
      </c>
      <c r="O12" s="74">
        <f t="shared" si="4"/>
        <v>106.78132074949131</v>
      </c>
      <c r="P12" s="61">
        <f>'当月累計局'!P12+'当月累計関'!P12</f>
        <v>1752626.880655</v>
      </c>
      <c r="Q12" s="77">
        <f t="shared" si="5"/>
        <v>122.83894469565621</v>
      </c>
      <c r="R12" s="9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34.5" customHeight="1">
      <c r="A13" s="167" t="s">
        <v>36</v>
      </c>
      <c r="B13" s="168"/>
      <c r="C13" s="100">
        <f>'当月累計局'!C13+'当月累計関'!C13</f>
        <v>23366.055112999995</v>
      </c>
      <c r="D13" s="61">
        <f>'当月累計局'!D13+'当月累計関'!D13</f>
        <v>26882.49772999999</v>
      </c>
      <c r="E13" s="74">
        <f t="shared" si="0"/>
        <v>86.91921170302655</v>
      </c>
      <c r="F13" s="61">
        <f>'当月累計局'!F13+'当月累計関'!F13</f>
        <v>25478.77749800001</v>
      </c>
      <c r="G13" s="77">
        <f>C13/F13*100</f>
        <v>91.70791304580506</v>
      </c>
      <c r="H13" s="63">
        <f>'当月累計局'!H13+'当月累計関'!H13</f>
        <v>42474.47138300001</v>
      </c>
      <c r="I13" s="61">
        <f>'当月累計局'!I13+'当月累計関'!I13</f>
        <v>50387.82069999998</v>
      </c>
      <c r="J13" s="74">
        <f t="shared" si="2"/>
        <v>84.29511495622201</v>
      </c>
      <c r="K13" s="61">
        <f>'当月累計局'!K13+'当月累計関'!K13</f>
        <v>47874.441844000015</v>
      </c>
      <c r="L13" s="76">
        <f t="shared" si="3"/>
        <v>88.72055682947504</v>
      </c>
      <c r="M13" s="100">
        <f>'当月累計局'!M13+'当月累計関'!M13</f>
        <v>286927.186048</v>
      </c>
      <c r="N13" s="61">
        <f>'当月累計局'!N13+'当月累計関'!N13</f>
        <v>329492.467285</v>
      </c>
      <c r="O13" s="74">
        <f t="shared" si="4"/>
        <v>87.0815616551918</v>
      </c>
      <c r="P13" s="61">
        <f>'当月累計局'!P13+'当月累計関'!P13</f>
        <v>312560.49009700003</v>
      </c>
      <c r="Q13" s="77">
        <f t="shared" si="5"/>
        <v>91.79893017155015</v>
      </c>
      <c r="R13" s="9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34.5" customHeight="1">
      <c r="A14" s="167" t="s">
        <v>37</v>
      </c>
      <c r="B14" s="168"/>
      <c r="C14" s="100">
        <f>'当月累計局'!C14+'当月累計関'!C14</f>
        <v>938.7238850000003</v>
      </c>
      <c r="D14" s="61">
        <f>'当月累計局'!D14+'当月累計関'!D14</f>
        <v>524.9312699999996</v>
      </c>
      <c r="E14" s="74">
        <f t="shared" si="0"/>
        <v>178.8279606585451</v>
      </c>
      <c r="F14" s="61">
        <f>'当月累計局'!F14+'当月累計関'!F14</f>
        <v>379.43501999999944</v>
      </c>
      <c r="G14" s="77">
        <f t="shared" si="1"/>
        <v>247.40043367636483</v>
      </c>
      <c r="H14" s="63">
        <f>'当月累計局'!H14+'当月累計関'!H14</f>
        <v>1522.7963750000008</v>
      </c>
      <c r="I14" s="61">
        <f>'当月累計局'!I14+'当月累計関'!I14</f>
        <v>950.2843999999996</v>
      </c>
      <c r="J14" s="74">
        <f t="shared" si="2"/>
        <v>160.24638255663268</v>
      </c>
      <c r="K14" s="61">
        <f>'当月累計局'!K14+'当月累計関'!K14</f>
        <v>671.58304</v>
      </c>
      <c r="L14" s="76">
        <f t="shared" si="3"/>
        <v>226.74729472024796</v>
      </c>
      <c r="M14" s="100">
        <f>'当月累計局'!M14+'当月累計関'!M14</f>
        <v>10350.850655</v>
      </c>
      <c r="N14" s="61">
        <f>'当月累計局'!N14+'当月累計関'!N14</f>
        <v>7597.361985</v>
      </c>
      <c r="O14" s="74">
        <f t="shared" si="4"/>
        <v>136.24269418038006</v>
      </c>
      <c r="P14" s="61">
        <f>'当月累計局'!P14+'当月累計関'!P14</f>
        <v>6825.757315</v>
      </c>
      <c r="Q14" s="77">
        <f t="shared" si="5"/>
        <v>151.64398875203784</v>
      </c>
      <c r="R14" s="9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34.5" customHeight="1">
      <c r="A15" s="167" t="s">
        <v>38</v>
      </c>
      <c r="B15" s="168"/>
      <c r="C15" s="100">
        <f>'当月累計局'!C15+'当月累計関'!C15</f>
        <v>16511.1961</v>
      </c>
      <c r="D15" s="61">
        <f>'当月累計局'!D15+'当月累計関'!D15</f>
        <v>14715.76576499999</v>
      </c>
      <c r="E15" s="74">
        <f t="shared" si="0"/>
        <v>112.20072651108832</v>
      </c>
      <c r="F15" s="61">
        <f>'当月累計局'!F15+'当月累計関'!F15</f>
        <v>11178.068414999987</v>
      </c>
      <c r="G15" s="77">
        <f>C15/F15*100</f>
        <v>147.710637357018</v>
      </c>
      <c r="H15" s="63">
        <f>'当月累計局'!H15+'当月累計関'!H15</f>
        <v>29567.67332999999</v>
      </c>
      <c r="I15" s="61">
        <f>'当月累計局'!I15+'当月累計関'!I15</f>
        <v>26199.71828499998</v>
      </c>
      <c r="J15" s="74">
        <f t="shared" si="2"/>
        <v>112.8549284704647</v>
      </c>
      <c r="K15" s="61">
        <f>'当月累計局'!K15+'当月累計関'!K15</f>
        <v>21255.22807499999</v>
      </c>
      <c r="L15" s="76">
        <f t="shared" si="3"/>
        <v>139.10776786618885</v>
      </c>
      <c r="M15" s="100">
        <f>'当月累計局'!M15+'当月累計関'!M15</f>
        <v>185365.200983</v>
      </c>
      <c r="N15" s="61">
        <f>'当月累計局'!N15+'当月累計関'!N15</f>
        <v>173383.01698</v>
      </c>
      <c r="O15" s="74">
        <f t="shared" si="4"/>
        <v>106.91081757124007</v>
      </c>
      <c r="P15" s="61">
        <f>'当月累計局'!P15+'当月累計関'!P15</f>
        <v>145784.494255</v>
      </c>
      <c r="Q15" s="77">
        <f t="shared" si="5"/>
        <v>127.15014853278367</v>
      </c>
      <c r="R15" s="9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34.5" customHeight="1">
      <c r="A16" s="167" t="s">
        <v>39</v>
      </c>
      <c r="B16" s="168"/>
      <c r="C16" s="100">
        <f>'当月累計局'!C16+'当月累計関'!C16</f>
        <v>324.2245899999998</v>
      </c>
      <c r="D16" s="61">
        <f>'当月累計局'!D16+'当月累計関'!D16</f>
        <v>271.31235000000015</v>
      </c>
      <c r="E16" s="74">
        <f t="shared" si="0"/>
        <v>119.50233374927446</v>
      </c>
      <c r="F16" s="61">
        <f>'当月累計局'!F16+'当月累計関'!F16</f>
        <v>271.08977000000004</v>
      </c>
      <c r="G16" s="77">
        <f t="shared" si="1"/>
        <v>119.60045190934345</v>
      </c>
      <c r="H16" s="63">
        <f>'当月累計局'!H16+'当月累計関'!H16</f>
        <v>520.3234499999999</v>
      </c>
      <c r="I16" s="61">
        <f>'当月累計局'!I16+'当月累計関'!I16</f>
        <v>532.4416200000001</v>
      </c>
      <c r="J16" s="74">
        <f t="shared" si="2"/>
        <v>97.72403780155274</v>
      </c>
      <c r="K16" s="61">
        <f>'当月累計局'!K16+'当月累計関'!K16</f>
        <v>494.34653000000026</v>
      </c>
      <c r="L16" s="76">
        <f t="shared" si="3"/>
        <v>105.25479970497611</v>
      </c>
      <c r="M16" s="100">
        <f>'当月累計局'!M16+'当月累計関'!M16</f>
        <v>3922.20948</v>
      </c>
      <c r="N16" s="61">
        <f>'当月累計局'!N16+'当月累計関'!N16</f>
        <v>4169.62364</v>
      </c>
      <c r="O16" s="74">
        <f t="shared" si="4"/>
        <v>94.06627117069972</v>
      </c>
      <c r="P16" s="61">
        <f>'当月累計局'!P16+'当月累計関'!P16</f>
        <v>3952.94119</v>
      </c>
      <c r="Q16" s="77">
        <f t="shared" si="5"/>
        <v>99.22256091039897</v>
      </c>
      <c r="R16" s="9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34.5" customHeight="1">
      <c r="A17" s="167" t="s">
        <v>40</v>
      </c>
      <c r="B17" s="168"/>
      <c r="C17" s="100">
        <f>'当月累計局'!C17+'当月累計関'!C17</f>
        <v>147347.00450799987</v>
      </c>
      <c r="D17" s="61">
        <f>'当月累計局'!D17+'当月累計関'!D17</f>
        <v>44754.60815600003</v>
      </c>
      <c r="E17" s="74">
        <f t="shared" si="0"/>
        <v>329.2331462145665</v>
      </c>
      <c r="F17" s="61">
        <f>'当月累計局'!F17+'当月累計関'!F17</f>
        <v>41343.154210000066</v>
      </c>
      <c r="G17" s="77">
        <f t="shared" si="1"/>
        <v>356.40000702307236</v>
      </c>
      <c r="H17" s="63">
        <f>'当月累計局'!H17+'当月累計関'!H17</f>
        <v>273218.4636779999</v>
      </c>
      <c r="I17" s="61">
        <f>'当月累計局'!I17+'当月累計関'!I17</f>
        <v>76697.92192000005</v>
      </c>
      <c r="J17" s="74">
        <f t="shared" si="2"/>
        <v>356.2266836420693</v>
      </c>
      <c r="K17" s="61">
        <f>'当月累計局'!K17+'当月累計関'!K17</f>
        <v>78793.83379500004</v>
      </c>
      <c r="L17" s="76">
        <f t="shared" si="3"/>
        <v>346.75107241112227</v>
      </c>
      <c r="M17" s="100">
        <f>'当月累計局'!M17+'当月累計関'!M17</f>
        <v>1068863.411678</v>
      </c>
      <c r="N17" s="61">
        <f>'当月累計局'!N17+'当月累計関'!N17</f>
        <v>524349.714442</v>
      </c>
      <c r="O17" s="74">
        <f t="shared" si="4"/>
        <v>203.8455218413646</v>
      </c>
      <c r="P17" s="61">
        <f>'当月累計局'!P17+'当月累計関'!P17</f>
        <v>545962.6487680001</v>
      </c>
      <c r="Q17" s="77">
        <f t="shared" si="5"/>
        <v>195.77592241702965</v>
      </c>
      <c r="R17" s="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34.5" customHeight="1">
      <c r="A18" s="167" t="s">
        <v>41</v>
      </c>
      <c r="B18" s="168"/>
      <c r="C18" s="100">
        <f>'当月累計局'!C18+'当月累計関'!C18</f>
        <v>422.0293899999815</v>
      </c>
      <c r="D18" s="61">
        <f>'当月累計局'!D18+'当月累計関'!D18</f>
        <v>15862.707165</v>
      </c>
      <c r="E18" s="74">
        <f t="shared" si="0"/>
        <v>2.6605130234715615</v>
      </c>
      <c r="F18" s="61">
        <f>'当月累計局'!F18+'当月累計関'!F18</f>
        <v>18336.419010000012</v>
      </c>
      <c r="G18" s="77">
        <f t="shared" si="1"/>
        <v>2.301591110946047</v>
      </c>
      <c r="H18" s="63">
        <f>'当月累計局'!H18+'当月累計関'!H18</f>
        <v>963.390139999974</v>
      </c>
      <c r="I18" s="61">
        <f>'当月累計局'!I18+'当月累計関'!I18</f>
        <v>29366.81173700001</v>
      </c>
      <c r="J18" s="74">
        <f t="shared" si="2"/>
        <v>3.2805404571248498</v>
      </c>
      <c r="K18" s="61">
        <f>'当月累計局'!K18+'当月累計関'!K18</f>
        <v>35327.59359999999</v>
      </c>
      <c r="L18" s="76">
        <f t="shared" si="3"/>
        <v>2.727018859274848</v>
      </c>
      <c r="M18" s="100">
        <f>'当月累計局'!M18+'当月累計関'!M18</f>
        <v>137281.247763</v>
      </c>
      <c r="N18" s="61">
        <f>'当月累計局'!N18+'当月累計関'!N18</f>
        <v>232547.611431</v>
      </c>
      <c r="O18" s="74">
        <f t="shared" si="4"/>
        <v>59.03360903955498</v>
      </c>
      <c r="P18" s="61">
        <f>'当月累計局'!P18+'当月累計関'!P18</f>
        <v>262714.50216000003</v>
      </c>
      <c r="Q18" s="77">
        <f t="shared" si="5"/>
        <v>52.254918032424456</v>
      </c>
      <c r="R18" s="9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34.5" customHeight="1">
      <c r="A19" s="180" t="s">
        <v>44</v>
      </c>
      <c r="B19" s="181"/>
      <c r="C19" s="100">
        <f>'当月累計局'!C19+'当月累計関'!C19</f>
        <v>85419.25249999994</v>
      </c>
      <c r="D19" s="61">
        <f>'当月累計局'!D19+'当月累計関'!D19</f>
        <v>77117.54473000008</v>
      </c>
      <c r="E19" s="74">
        <f t="shared" si="0"/>
        <v>110.76500529038545</v>
      </c>
      <c r="F19" s="61">
        <f>'当月累計局'!F19+'当月累計関'!F19</f>
        <v>74104.19831399992</v>
      </c>
      <c r="G19" s="77">
        <f t="shared" si="1"/>
        <v>115.2691135501595</v>
      </c>
      <c r="H19" s="63">
        <f>'当月累計局'!H19+'当月累計関'!H19</f>
        <v>153233.16044999997</v>
      </c>
      <c r="I19" s="61">
        <f>'当月累計局'!I19+'当月累計関'!I19</f>
        <v>139067.12611000007</v>
      </c>
      <c r="J19" s="74">
        <f t="shared" si="2"/>
        <v>110.1864723434313</v>
      </c>
      <c r="K19" s="61">
        <f>'当月累計局'!K19+'当月累計関'!K19</f>
        <v>136744.99407900008</v>
      </c>
      <c r="L19" s="76">
        <f t="shared" si="3"/>
        <v>112.05760143693038</v>
      </c>
      <c r="M19" s="100">
        <f>'当月累計局'!M19+'当月累計関'!M19</f>
        <v>960994.4938919999</v>
      </c>
      <c r="N19" s="61">
        <f>'当月累計局'!N19+'当月累計関'!N19</f>
        <v>907375.31521</v>
      </c>
      <c r="O19" s="74">
        <f t="shared" si="4"/>
        <v>105.90926133686924</v>
      </c>
      <c r="P19" s="61">
        <f>'当月累計局'!P19+'当月累計関'!P19</f>
        <v>906947.883179</v>
      </c>
      <c r="Q19" s="77">
        <f t="shared" si="5"/>
        <v>105.95917491130338</v>
      </c>
      <c r="R19" s="9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34.5" customHeight="1">
      <c r="A20" s="176" t="s">
        <v>43</v>
      </c>
      <c r="B20" s="177"/>
      <c r="C20" s="101">
        <f>'当月累計局'!C20+'当月累計関'!C20</f>
        <v>64984.642914999975</v>
      </c>
      <c r="D20" s="61">
        <f>'当月累計局'!D20+'当月累計関'!D20</f>
        <v>154297.05086999992</v>
      </c>
      <c r="E20" s="74">
        <f t="shared" si="0"/>
        <v>42.1165813271127</v>
      </c>
      <c r="F20" s="61">
        <f>'当月累計局'!F20+'当月累計関'!F20</f>
        <v>170278.1198799999</v>
      </c>
      <c r="G20" s="103">
        <f t="shared" si="1"/>
        <v>38.16382454821359</v>
      </c>
      <c r="H20" s="102">
        <f>'当月累計局'!H20+'当月累計関'!H20</f>
        <v>122544.213735</v>
      </c>
      <c r="I20" s="61">
        <f>'当月累計局'!I20+'当月累計関'!I20</f>
        <v>294191.7753199998</v>
      </c>
      <c r="J20" s="74">
        <f t="shared" si="2"/>
        <v>41.65453422404674</v>
      </c>
      <c r="K20" s="61">
        <f>'当月累計局'!K20+'当月累計関'!K20</f>
        <v>311896.1340659999</v>
      </c>
      <c r="L20" s="104">
        <f t="shared" si="3"/>
        <v>39.29007138930058</v>
      </c>
      <c r="M20" s="101">
        <f>'当月累計局'!M20+'当月累計関'!M20</f>
        <v>1531301.512808</v>
      </c>
      <c r="N20" s="61">
        <f>'当月累計局'!N20+'当月累計関'!N20</f>
        <v>2134901.83352</v>
      </c>
      <c r="O20" s="74">
        <f t="shared" si="4"/>
        <v>71.72702223423589</v>
      </c>
      <c r="P20" s="61">
        <f>'当月累計局'!P20+'当月累計関'!P20</f>
        <v>2234681.232266</v>
      </c>
      <c r="Q20" s="79">
        <f t="shared" si="5"/>
        <v>68.52438239055856</v>
      </c>
      <c r="R20" s="9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34.5" customHeight="1" thickBot="1">
      <c r="A21" s="178" t="s">
        <v>42</v>
      </c>
      <c r="B21" s="179"/>
      <c r="C21" s="65">
        <f>'当月累計局'!C21+'当月累計関'!C21</f>
        <v>55.87943999999993</v>
      </c>
      <c r="D21" s="66">
        <f>'当月累計局'!D21+'当月累計関'!D21</f>
        <v>52.427130000000034</v>
      </c>
      <c r="E21" s="80">
        <f t="shared" si="0"/>
        <v>106.58496850771708</v>
      </c>
      <c r="F21" s="66">
        <f>'当月累計局'!F21+'当月累計関'!F21</f>
        <v>55.31273999999996</v>
      </c>
      <c r="G21" s="80">
        <f t="shared" si="1"/>
        <v>101.02453792742861</v>
      </c>
      <c r="H21" s="65">
        <f>'当月累計局'!H21+'当月累計関'!H21</f>
        <v>97.85909000000004</v>
      </c>
      <c r="I21" s="66">
        <f>'当月累計局'!I21+'当月累計関'!I21</f>
        <v>92.69628</v>
      </c>
      <c r="J21" s="80">
        <f t="shared" si="2"/>
        <v>105.5695978306789</v>
      </c>
      <c r="K21" s="66">
        <f>'当月累計局'!K21+'当月累計関'!K21</f>
        <v>92.68731000000002</v>
      </c>
      <c r="L21" s="80">
        <f t="shared" si="3"/>
        <v>105.57981453987608</v>
      </c>
      <c r="M21" s="65">
        <f>'当月累計局'!M21+'当月累計関'!M21</f>
        <v>926.66594</v>
      </c>
      <c r="N21" s="66">
        <f>'当月累計局'!N21+'当月累計関'!N21</f>
        <v>952.30044</v>
      </c>
      <c r="O21" s="80">
        <f t="shared" si="4"/>
        <v>97.30814993637932</v>
      </c>
      <c r="P21" s="66">
        <f>'当月累計局'!P21+'当月累計関'!P21</f>
        <v>945.97741</v>
      </c>
      <c r="Q21" s="82">
        <f t="shared" si="5"/>
        <v>97.95856964491362</v>
      </c>
      <c r="R21" s="9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34.5" customHeight="1" thickBot="1" thickTop="1">
      <c r="A22" s="165" t="s">
        <v>31</v>
      </c>
      <c r="B22" s="166"/>
      <c r="C22" s="68">
        <f>'当月累計局'!C22+'当月累計関'!C22</f>
        <v>589085.632669</v>
      </c>
      <c r="D22" s="69">
        <f>'当月累計局'!D22+'当月累計関'!D22</f>
        <v>574519.0620340006</v>
      </c>
      <c r="E22" s="83">
        <f t="shared" si="0"/>
        <v>102.53543730706313</v>
      </c>
      <c r="F22" s="69">
        <f>'当月累計局'!F22+'当月累計関'!F22</f>
        <v>547655.0014000013</v>
      </c>
      <c r="G22" s="83">
        <f t="shared" si="1"/>
        <v>107.56509685168348</v>
      </c>
      <c r="H22" s="68">
        <f>'当月累計局'!H22+'当月累計関'!H22</f>
        <v>1067810.7219540002</v>
      </c>
      <c r="I22" s="69">
        <f>'当月累計局'!I22+'当月累計関'!I22</f>
        <v>1037288.1552720005</v>
      </c>
      <c r="J22" s="83">
        <f t="shared" si="2"/>
        <v>102.94253496744075</v>
      </c>
      <c r="K22" s="69">
        <f>'当月累計局'!K22+'当月累計関'!K22</f>
        <v>1004052.9842619998</v>
      </c>
      <c r="L22" s="83">
        <f t="shared" si="3"/>
        <v>106.35003716849303</v>
      </c>
      <c r="M22" s="68">
        <f>'当月累計局'!M22+'当月累計関'!M22</f>
        <v>7401771.386299</v>
      </c>
      <c r="N22" s="69">
        <f>'当月累計局'!N22+'当月累計関'!N22</f>
        <v>7424388.469706001</v>
      </c>
      <c r="O22" s="83">
        <f t="shared" si="4"/>
        <v>99.695367726254</v>
      </c>
      <c r="P22" s="69">
        <f>'当月累計局'!P22+'当月累計関'!P22</f>
        <v>7282997.387026001</v>
      </c>
      <c r="Q22" s="85">
        <f t="shared" si="5"/>
        <v>101.63083951512306</v>
      </c>
      <c r="R22" s="9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31.5" customHeight="1">
      <c r="A23" s="38" t="s">
        <v>2</v>
      </c>
      <c r="B23" s="9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" ht="31.5" customHeight="1">
      <c r="A24" s="5"/>
      <c r="B24" s="5" t="s">
        <v>51</v>
      </c>
    </row>
  </sheetData>
  <sheetProtection/>
  <mergeCells count="18">
    <mergeCell ref="A2:D2"/>
    <mergeCell ref="A21:B21"/>
    <mergeCell ref="A22:B22"/>
    <mergeCell ref="A7:B7"/>
    <mergeCell ref="A8:B8"/>
    <mergeCell ref="A12:B12"/>
    <mergeCell ref="A13:B13"/>
    <mergeCell ref="A9:B9"/>
    <mergeCell ref="A10:B10"/>
    <mergeCell ref="A11:B11"/>
    <mergeCell ref="A20:B20"/>
    <mergeCell ref="A4:B5"/>
    <mergeCell ref="A19:B19"/>
    <mergeCell ref="A17:B17"/>
    <mergeCell ref="A18:B18"/>
    <mergeCell ref="A14:B14"/>
    <mergeCell ref="A15:B15"/>
    <mergeCell ref="A16:B16"/>
  </mergeCells>
  <printOptions horizontalCentered="1" verticalCentered="1"/>
  <pageMargins left="0.3937007874015748" right="0.3937007874015748" top="0.7086614173228347" bottom="0.5118110236220472" header="0" footer="0"/>
  <pageSetup horizontalDpi="600" verticalDpi="600" orientation="landscape" paperSize="9" scale="48" r:id="rId1"/>
  <headerFooter alignWithMargins="0">
    <oddFooter>&amp;C&amp;14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V25"/>
  <sheetViews>
    <sheetView showOutlineSymbols="0" view="pageBreakPreview" zoomScale="50" zoomScaleNormal="50" zoomScaleSheetLayoutView="50" zoomScalePageLayoutView="0" workbookViewId="0" topLeftCell="A1">
      <selection activeCell="A1" sqref="A1"/>
    </sheetView>
  </sheetViews>
  <sheetFormatPr defaultColWidth="10.6640625" defaultRowHeight="15"/>
  <cols>
    <col min="1" max="1" width="6.88671875" style="2" customWidth="1"/>
    <col min="2" max="2" width="24.3359375" style="2" customWidth="1"/>
    <col min="3" max="4" width="13.6640625" style="2" customWidth="1"/>
    <col min="5" max="5" width="10.6640625" style="2" customWidth="1"/>
    <col min="6" max="6" width="13.6640625" style="2" customWidth="1"/>
    <col min="7" max="7" width="11.77734375" style="2" customWidth="1"/>
    <col min="8" max="9" width="17.21484375" style="2" bestFit="1" customWidth="1"/>
    <col min="10" max="10" width="10.6640625" style="2" customWidth="1"/>
    <col min="11" max="11" width="14.77734375" style="2" customWidth="1"/>
    <col min="12" max="12" width="11.3359375" style="2" customWidth="1"/>
    <col min="13" max="13" width="15.4453125" style="2" bestFit="1" customWidth="1"/>
    <col min="14" max="14" width="14.5546875" style="2" customWidth="1"/>
    <col min="15" max="15" width="10.6640625" style="2" customWidth="1"/>
    <col min="16" max="16" width="15.6640625" style="2" customWidth="1"/>
    <col min="17" max="17" width="11.4453125" style="2" customWidth="1"/>
    <col min="18" max="16384" width="10.6640625" style="2" customWidth="1"/>
  </cols>
  <sheetData>
    <row r="2" spans="1:17" ht="32.25" customHeight="1">
      <c r="A2" s="175"/>
      <c r="B2" s="175"/>
      <c r="C2" s="175"/>
      <c r="D2" s="175"/>
      <c r="E2" s="175"/>
      <c r="F2" s="162" t="s">
        <v>59</v>
      </c>
      <c r="G2" s="161"/>
      <c r="H2" s="161"/>
      <c r="I2" s="161"/>
      <c r="J2" s="161"/>
      <c r="K2" s="163"/>
      <c r="L2" s="163"/>
      <c r="M2" s="163"/>
      <c r="N2" s="1"/>
      <c r="O2" s="1"/>
      <c r="P2" s="1"/>
      <c r="Q2" s="1"/>
    </row>
    <row r="3" spans="1:256" ht="34.5" customHeight="1" thickBot="1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34.5" customHeight="1">
      <c r="A4" s="169"/>
      <c r="B4" s="170"/>
      <c r="C4" s="6" t="s">
        <v>23</v>
      </c>
      <c r="D4" s="7"/>
      <c r="E4" s="7"/>
      <c r="F4" s="7"/>
      <c r="G4" s="7"/>
      <c r="H4" s="6" t="s">
        <v>27</v>
      </c>
      <c r="I4" s="7"/>
      <c r="J4" s="7"/>
      <c r="K4" s="7"/>
      <c r="L4" s="7"/>
      <c r="M4" s="6" t="s">
        <v>29</v>
      </c>
      <c r="N4" s="7"/>
      <c r="O4" s="7"/>
      <c r="P4" s="7"/>
      <c r="Q4" s="8"/>
      <c r="R4" s="9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34.5" customHeight="1" thickBot="1">
      <c r="A5" s="173"/>
      <c r="B5" s="174"/>
      <c r="C5" s="10"/>
      <c r="D5" s="34" t="s">
        <v>6</v>
      </c>
      <c r="E5" s="34" t="s">
        <v>24</v>
      </c>
      <c r="F5" s="34" t="s">
        <v>25</v>
      </c>
      <c r="G5" s="34" t="s">
        <v>26</v>
      </c>
      <c r="H5" s="36"/>
      <c r="I5" s="34" t="s">
        <v>12</v>
      </c>
      <c r="J5" s="34" t="s">
        <v>24</v>
      </c>
      <c r="K5" s="34" t="s">
        <v>28</v>
      </c>
      <c r="L5" s="34" t="s">
        <v>26</v>
      </c>
      <c r="M5" s="36"/>
      <c r="N5" s="34" t="s">
        <v>12</v>
      </c>
      <c r="O5" s="34" t="s">
        <v>24</v>
      </c>
      <c r="P5" s="34" t="s">
        <v>28</v>
      </c>
      <c r="Q5" s="35" t="s">
        <v>26</v>
      </c>
      <c r="R5" s="9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4.5" customHeight="1">
      <c r="A6" s="13"/>
      <c r="B6" s="14"/>
      <c r="C6" s="15" t="s">
        <v>5</v>
      </c>
      <c r="D6" s="16" t="s">
        <v>5</v>
      </c>
      <c r="E6" s="17" t="s">
        <v>11</v>
      </c>
      <c r="F6" s="16" t="s">
        <v>5</v>
      </c>
      <c r="G6" s="16" t="s">
        <v>11</v>
      </c>
      <c r="H6" s="15" t="s">
        <v>5</v>
      </c>
      <c r="I6" s="16" t="s">
        <v>5</v>
      </c>
      <c r="J6" s="17" t="s">
        <v>11</v>
      </c>
      <c r="K6" s="16" t="s">
        <v>5</v>
      </c>
      <c r="L6" s="16" t="s">
        <v>11</v>
      </c>
      <c r="M6" s="15" t="s">
        <v>5</v>
      </c>
      <c r="N6" s="16" t="s">
        <v>5</v>
      </c>
      <c r="O6" s="17" t="s">
        <v>11</v>
      </c>
      <c r="P6" s="16" t="s">
        <v>5</v>
      </c>
      <c r="Q6" s="18" t="s">
        <v>11</v>
      </c>
      <c r="R6" s="9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34.5" customHeight="1">
      <c r="A7" s="167" t="s">
        <v>32</v>
      </c>
      <c r="B7" s="168"/>
      <c r="C7" s="106">
        <v>31530.210496999964</v>
      </c>
      <c r="D7" s="107">
        <v>32015.994906999927</v>
      </c>
      <c r="E7" s="108">
        <v>98.48268213619139</v>
      </c>
      <c r="F7" s="107">
        <v>30784.680641999992</v>
      </c>
      <c r="G7" s="108">
        <v>102.42175601452507</v>
      </c>
      <c r="H7" s="106">
        <v>54221.53610699996</v>
      </c>
      <c r="I7" s="107">
        <v>54594.37295999995</v>
      </c>
      <c r="J7" s="108">
        <v>99.31707823941278</v>
      </c>
      <c r="K7" s="107">
        <v>54236.519216999935</v>
      </c>
      <c r="L7" s="108">
        <v>99.97237449929258</v>
      </c>
      <c r="M7" s="106">
        <v>354579.231248</v>
      </c>
      <c r="N7" s="107">
        <v>338742.16080199997</v>
      </c>
      <c r="O7" s="108">
        <v>104.67525813985021</v>
      </c>
      <c r="P7" s="107">
        <v>367166.184929</v>
      </c>
      <c r="Q7" s="109">
        <v>96.57186467663574</v>
      </c>
      <c r="R7" s="9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34.5" customHeight="1">
      <c r="A8" s="167" t="s">
        <v>33</v>
      </c>
      <c r="B8" s="168"/>
      <c r="C8" s="110">
        <v>1424.4098699999995</v>
      </c>
      <c r="D8" s="111">
        <v>1519.1354000000028</v>
      </c>
      <c r="E8" s="112">
        <v>93.7645103918977</v>
      </c>
      <c r="F8" s="111">
        <v>1375.7400000000016</v>
      </c>
      <c r="G8" s="113">
        <v>103.53772297091004</v>
      </c>
      <c r="H8" s="114">
        <v>2612.456570000002</v>
      </c>
      <c r="I8" s="111">
        <v>2611.937700000002</v>
      </c>
      <c r="J8" s="112">
        <v>100.01986532833457</v>
      </c>
      <c r="K8" s="111">
        <v>2523.5906000000014</v>
      </c>
      <c r="L8" s="115">
        <v>103.52140993075506</v>
      </c>
      <c r="M8" s="110">
        <v>17108.18618</v>
      </c>
      <c r="N8" s="111">
        <v>17904.800750000002</v>
      </c>
      <c r="O8" s="112">
        <v>95.55083253300096</v>
      </c>
      <c r="P8" s="111">
        <v>17198.12523</v>
      </c>
      <c r="Q8" s="113">
        <v>99.47704154495216</v>
      </c>
      <c r="R8" s="9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34.5" customHeight="1">
      <c r="A9" s="167" t="s">
        <v>53</v>
      </c>
      <c r="B9" s="168"/>
      <c r="C9" s="110">
        <v>21255.865370000014</v>
      </c>
      <c r="D9" s="111">
        <v>21113.214950000023</v>
      </c>
      <c r="E9" s="112">
        <v>100.67564518401302</v>
      </c>
      <c r="F9" s="111">
        <v>22367.34356000001</v>
      </c>
      <c r="G9" s="113">
        <v>95.03079931231676</v>
      </c>
      <c r="H9" s="114">
        <v>36517.458640000026</v>
      </c>
      <c r="I9" s="111">
        <v>37936.67185200003</v>
      </c>
      <c r="J9" s="112">
        <v>96.25899388977322</v>
      </c>
      <c r="K9" s="111">
        <v>38698.780490000005</v>
      </c>
      <c r="L9" s="115">
        <v>94.36333180947744</v>
      </c>
      <c r="M9" s="110">
        <v>248673.13629000002</v>
      </c>
      <c r="N9" s="111">
        <v>256939.57023200003</v>
      </c>
      <c r="O9" s="112">
        <v>96.78273224535405</v>
      </c>
      <c r="P9" s="111">
        <v>256399.18865</v>
      </c>
      <c r="Q9" s="113">
        <v>96.9867095131309</v>
      </c>
      <c r="R9" s="9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34.5" customHeight="1">
      <c r="A10" s="167" t="s">
        <v>54</v>
      </c>
      <c r="B10" s="168"/>
      <c r="C10" s="110">
        <v>28424.238404999953</v>
      </c>
      <c r="D10" s="111">
        <v>34379.74543000001</v>
      </c>
      <c r="E10" s="112">
        <v>82.67728003650883</v>
      </c>
      <c r="F10" s="111">
        <v>30116.065660000022</v>
      </c>
      <c r="G10" s="113">
        <v>94.38230984717521</v>
      </c>
      <c r="H10" s="114">
        <v>48600.978925</v>
      </c>
      <c r="I10" s="111">
        <v>57962.26279800001</v>
      </c>
      <c r="J10" s="112">
        <v>83.8493471077478</v>
      </c>
      <c r="K10" s="111">
        <v>53702.721439999994</v>
      </c>
      <c r="L10" s="115">
        <v>90.50002983424224</v>
      </c>
      <c r="M10" s="110">
        <v>329137.777105</v>
      </c>
      <c r="N10" s="111">
        <v>359899.297134</v>
      </c>
      <c r="O10" s="112">
        <v>91.45274239934214</v>
      </c>
      <c r="P10" s="111">
        <v>354095.69366</v>
      </c>
      <c r="Q10" s="113">
        <v>92.95164640466811</v>
      </c>
      <c r="R10" s="9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34.5" customHeight="1">
      <c r="A11" s="167" t="s">
        <v>34</v>
      </c>
      <c r="B11" s="168"/>
      <c r="C11" s="110">
        <v>6769.41244</v>
      </c>
      <c r="D11" s="111">
        <v>6744.196909999999</v>
      </c>
      <c r="E11" s="112">
        <v>100.37388484257647</v>
      </c>
      <c r="F11" s="111">
        <v>6790.094303999998</v>
      </c>
      <c r="G11" s="113">
        <v>99.69541124063895</v>
      </c>
      <c r="H11" s="114">
        <v>12606.37900999999</v>
      </c>
      <c r="I11" s="111">
        <v>11921.631930000003</v>
      </c>
      <c r="J11" s="112">
        <v>105.7437361262334</v>
      </c>
      <c r="K11" s="111">
        <v>12849.628418000008</v>
      </c>
      <c r="L11" s="115">
        <v>98.10695375704974</v>
      </c>
      <c r="M11" s="110">
        <v>84528.91158</v>
      </c>
      <c r="N11" s="111">
        <v>86332.964404</v>
      </c>
      <c r="O11" s="112">
        <v>97.910354594616</v>
      </c>
      <c r="P11" s="111">
        <v>85456.387262</v>
      </c>
      <c r="Q11" s="113">
        <v>98.91467950879263</v>
      </c>
      <c r="R11" s="9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34.5" customHeight="1">
      <c r="A12" s="167" t="s">
        <v>35</v>
      </c>
      <c r="B12" s="168"/>
      <c r="C12" s="110">
        <v>155715.487646</v>
      </c>
      <c r="D12" s="111">
        <v>138981.92927099974</v>
      </c>
      <c r="E12" s="112">
        <v>112.04009648072422</v>
      </c>
      <c r="F12" s="111">
        <v>110681.50237700017</v>
      </c>
      <c r="G12" s="113">
        <v>140.68790565889353</v>
      </c>
      <c r="H12" s="114">
        <v>278274.56107100006</v>
      </c>
      <c r="I12" s="111">
        <v>242962.68165999977</v>
      </c>
      <c r="J12" s="112">
        <v>114.53386963369769</v>
      </c>
      <c r="K12" s="111">
        <v>199248.90175800002</v>
      </c>
      <c r="L12" s="115">
        <v>139.6617791193557</v>
      </c>
      <c r="M12" s="110">
        <v>2115069.364649</v>
      </c>
      <c r="N12" s="111">
        <v>1975786.4314509998</v>
      </c>
      <c r="O12" s="112">
        <v>107.04949335519589</v>
      </c>
      <c r="P12" s="111">
        <v>1717891.880655</v>
      </c>
      <c r="Q12" s="113">
        <v>123.12005129464632</v>
      </c>
      <c r="R12" s="9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34.5" customHeight="1">
      <c r="A13" s="167" t="s">
        <v>36</v>
      </c>
      <c r="B13" s="168"/>
      <c r="C13" s="110">
        <v>8272.055112999995</v>
      </c>
      <c r="D13" s="111">
        <v>8586.497729999988</v>
      </c>
      <c r="E13" s="112">
        <v>96.33794095232359</v>
      </c>
      <c r="F13" s="111">
        <v>10113.77749800001</v>
      </c>
      <c r="G13" s="113">
        <v>81.78996536789332</v>
      </c>
      <c r="H13" s="114">
        <v>14233.471383000011</v>
      </c>
      <c r="I13" s="111">
        <v>16628.820699999982</v>
      </c>
      <c r="J13" s="112">
        <v>85.59519427015066</v>
      </c>
      <c r="K13" s="111">
        <v>14173.441844000015</v>
      </c>
      <c r="L13" s="115">
        <v>100.4235353674902</v>
      </c>
      <c r="M13" s="110">
        <v>96844.186048</v>
      </c>
      <c r="N13" s="111">
        <v>106192.46728499999</v>
      </c>
      <c r="O13" s="112">
        <v>91.19685089158818</v>
      </c>
      <c r="P13" s="111">
        <v>104917.490097</v>
      </c>
      <c r="Q13" s="113">
        <v>92.30509227628689</v>
      </c>
      <c r="R13" s="9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34.5" customHeight="1">
      <c r="A14" s="167" t="s">
        <v>37</v>
      </c>
      <c r="B14" s="168"/>
      <c r="C14" s="110">
        <v>827.7238850000003</v>
      </c>
      <c r="D14" s="111">
        <v>306.9312699999996</v>
      </c>
      <c r="E14" s="112">
        <v>269.67727498081297</v>
      </c>
      <c r="F14" s="111">
        <v>242.43501999999944</v>
      </c>
      <c r="G14" s="113">
        <v>341.4209238417792</v>
      </c>
      <c r="H14" s="114">
        <v>1226.7963750000008</v>
      </c>
      <c r="I14" s="111">
        <v>535.2843999999996</v>
      </c>
      <c r="J14" s="112">
        <v>229.18590099020295</v>
      </c>
      <c r="K14" s="111">
        <v>394.58304</v>
      </c>
      <c r="L14" s="115">
        <v>310.9095553118555</v>
      </c>
      <c r="M14" s="110">
        <v>7676.850655</v>
      </c>
      <c r="N14" s="111">
        <v>4107.361985</v>
      </c>
      <c r="O14" s="112">
        <v>186.90465274391929</v>
      </c>
      <c r="P14" s="111">
        <v>4041.757315</v>
      </c>
      <c r="Q14" s="113">
        <v>189.93843659314317</v>
      </c>
      <c r="R14" s="9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34.5" customHeight="1">
      <c r="A15" s="167" t="s">
        <v>38</v>
      </c>
      <c r="B15" s="168"/>
      <c r="C15" s="110">
        <v>13746.196100000001</v>
      </c>
      <c r="D15" s="111">
        <v>12413.76576499999</v>
      </c>
      <c r="E15" s="112">
        <v>110.73349022547802</v>
      </c>
      <c r="F15" s="111">
        <v>9761.068414999987</v>
      </c>
      <c r="G15" s="113">
        <v>140.82675702667964</v>
      </c>
      <c r="H15" s="114">
        <v>24505.67332999999</v>
      </c>
      <c r="I15" s="111">
        <v>21345.71828499998</v>
      </c>
      <c r="J15" s="112">
        <v>114.80369506806696</v>
      </c>
      <c r="K15" s="111">
        <v>17816.22807499999</v>
      </c>
      <c r="L15" s="115">
        <v>137.54692197944374</v>
      </c>
      <c r="M15" s="110">
        <v>155664.200983</v>
      </c>
      <c r="N15" s="111">
        <v>139977.01698</v>
      </c>
      <c r="O15" s="112">
        <v>111.2069712167401</v>
      </c>
      <c r="P15" s="111">
        <v>119208.494255</v>
      </c>
      <c r="Q15" s="113">
        <v>130.58146733236748</v>
      </c>
      <c r="R15" s="9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34.5" customHeight="1">
      <c r="A16" s="167" t="s">
        <v>39</v>
      </c>
      <c r="B16" s="168"/>
      <c r="C16" s="110">
        <v>219.2245899999998</v>
      </c>
      <c r="D16" s="111">
        <v>181.31235000000015</v>
      </c>
      <c r="E16" s="112">
        <v>120.90990492374051</v>
      </c>
      <c r="F16" s="111">
        <v>194.08977000000004</v>
      </c>
      <c r="G16" s="113">
        <v>112.9501003582001</v>
      </c>
      <c r="H16" s="114">
        <v>352.32344999999987</v>
      </c>
      <c r="I16" s="111">
        <v>338.44162000000006</v>
      </c>
      <c r="J16" s="112">
        <v>104.10169115725184</v>
      </c>
      <c r="K16" s="111">
        <v>368.34653000000026</v>
      </c>
      <c r="L16" s="115">
        <v>95.64999838603057</v>
      </c>
      <c r="M16" s="110">
        <v>2931.20948</v>
      </c>
      <c r="N16" s="111">
        <v>3145.6236400000003</v>
      </c>
      <c r="O16" s="112">
        <v>93.18373128706521</v>
      </c>
      <c r="P16" s="111">
        <v>3025.94119</v>
      </c>
      <c r="Q16" s="113">
        <v>96.86934728562917</v>
      </c>
      <c r="R16" s="9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34.5" customHeight="1">
      <c r="A17" s="167" t="s">
        <v>40</v>
      </c>
      <c r="B17" s="168"/>
      <c r="C17" s="110">
        <v>145071.00450799987</v>
      </c>
      <c r="D17" s="111">
        <v>44693.60815600003</v>
      </c>
      <c r="E17" s="112">
        <v>324.590048764108</v>
      </c>
      <c r="F17" s="111">
        <v>41127.154210000066</v>
      </c>
      <c r="G17" s="113">
        <v>352.7377648529979</v>
      </c>
      <c r="H17" s="114">
        <v>267531.4636779999</v>
      </c>
      <c r="I17" s="111">
        <v>76540.92192000005</v>
      </c>
      <c r="J17" s="112">
        <v>349.52735996258525</v>
      </c>
      <c r="K17" s="111">
        <v>78478.83379500004</v>
      </c>
      <c r="L17" s="115">
        <v>340.89632929158614</v>
      </c>
      <c r="M17" s="110">
        <v>1053256.411678</v>
      </c>
      <c r="N17" s="111">
        <v>522692.714442</v>
      </c>
      <c r="O17" s="112">
        <v>201.50585278434625</v>
      </c>
      <c r="P17" s="111">
        <v>544054.6487680001</v>
      </c>
      <c r="Q17" s="113">
        <v>193.5938630545803</v>
      </c>
      <c r="R17" s="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34.5" customHeight="1">
      <c r="A18" s="167" t="s">
        <v>41</v>
      </c>
      <c r="B18" s="168"/>
      <c r="C18" s="110">
        <v>118.0293899999815</v>
      </c>
      <c r="D18" s="111">
        <v>15635.707165</v>
      </c>
      <c r="E18" s="112">
        <v>0.7548708143126798</v>
      </c>
      <c r="F18" s="111">
        <v>18117.419010000012</v>
      </c>
      <c r="G18" s="113">
        <v>0.6514691189447819</v>
      </c>
      <c r="H18" s="114">
        <v>253.39013999997405</v>
      </c>
      <c r="I18" s="111">
        <v>28832.81173700001</v>
      </c>
      <c r="J18" s="112">
        <v>0.87882563210028</v>
      </c>
      <c r="K18" s="111">
        <v>34630.59359999999</v>
      </c>
      <c r="L18" s="115">
        <v>0.7316944749106874</v>
      </c>
      <c r="M18" s="110">
        <v>133616.247763</v>
      </c>
      <c r="N18" s="111">
        <v>228910.611431</v>
      </c>
      <c r="O18" s="112">
        <v>58.370490964887246</v>
      </c>
      <c r="P18" s="111">
        <v>260032.50216</v>
      </c>
      <c r="Q18" s="113">
        <v>51.38444104221437</v>
      </c>
      <c r="R18" s="9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34.5" customHeight="1">
      <c r="A19" s="180" t="s">
        <v>44</v>
      </c>
      <c r="B19" s="181"/>
      <c r="C19" s="110">
        <v>84505.25249999994</v>
      </c>
      <c r="D19" s="111">
        <v>76200.54473000008</v>
      </c>
      <c r="E19" s="112">
        <v>110.89848871740455</v>
      </c>
      <c r="F19" s="111">
        <v>73406.19831399992</v>
      </c>
      <c r="G19" s="113">
        <v>115.12005040572062</v>
      </c>
      <c r="H19" s="114">
        <v>151343.16044999997</v>
      </c>
      <c r="I19" s="111">
        <v>137035.12611000007</v>
      </c>
      <c r="J19" s="112">
        <v>110.44114362949149</v>
      </c>
      <c r="K19" s="111">
        <v>135341.99407900008</v>
      </c>
      <c r="L19" s="115">
        <v>111.82276534337146</v>
      </c>
      <c r="M19" s="110">
        <v>949786.4938919999</v>
      </c>
      <c r="N19" s="111">
        <v>894441.31521</v>
      </c>
      <c r="O19" s="112">
        <v>106.18768137616786</v>
      </c>
      <c r="P19" s="111">
        <v>898077.883179</v>
      </c>
      <c r="Q19" s="113">
        <v>105.7576978212583</v>
      </c>
      <c r="R19" s="9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34.5" customHeight="1">
      <c r="A20" s="176" t="s">
        <v>43</v>
      </c>
      <c r="B20" s="177"/>
      <c r="C20" s="116">
        <v>62776.642914999975</v>
      </c>
      <c r="D20" s="111">
        <v>149674.05086999992</v>
      </c>
      <c r="E20" s="112">
        <v>41.942235511167475</v>
      </c>
      <c r="F20" s="111">
        <v>165358.1198799999</v>
      </c>
      <c r="G20" s="117">
        <v>37.9640521799334</v>
      </c>
      <c r="H20" s="110">
        <v>118938.213735</v>
      </c>
      <c r="I20" s="111">
        <v>281841.7753199998</v>
      </c>
      <c r="J20" s="112">
        <v>42.20034932719217</v>
      </c>
      <c r="K20" s="111">
        <v>301881.1340659999</v>
      </c>
      <c r="L20" s="113">
        <v>39.399021771594605</v>
      </c>
      <c r="M20" s="116">
        <v>1476648.512808</v>
      </c>
      <c r="N20" s="111">
        <v>2060167.8335199999</v>
      </c>
      <c r="O20" s="112">
        <v>71.67612700199287</v>
      </c>
      <c r="P20" s="111">
        <v>2153591.232266</v>
      </c>
      <c r="Q20" s="118">
        <v>68.56679627425287</v>
      </c>
      <c r="R20" s="9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34.5" customHeight="1" thickBot="1">
      <c r="A21" s="178" t="s">
        <v>42</v>
      </c>
      <c r="B21" s="179"/>
      <c r="C21" s="119">
        <v>54.87943999999993</v>
      </c>
      <c r="D21" s="120">
        <v>52.427130000000034</v>
      </c>
      <c r="E21" s="121">
        <v>104.67755911872325</v>
      </c>
      <c r="F21" s="120">
        <v>53.31273999999996</v>
      </c>
      <c r="G21" s="121">
        <v>102.93869720445801</v>
      </c>
      <c r="H21" s="119">
        <v>96.85909000000004</v>
      </c>
      <c r="I21" s="120">
        <v>92.69628</v>
      </c>
      <c r="J21" s="121">
        <v>104.49080588778756</v>
      </c>
      <c r="K21" s="120">
        <v>89.68731000000002</v>
      </c>
      <c r="L21" s="121">
        <v>107.99642669626283</v>
      </c>
      <c r="M21" s="119">
        <v>924.66594</v>
      </c>
      <c r="N21" s="120">
        <v>950.30044</v>
      </c>
      <c r="O21" s="121">
        <v>97.30248467526754</v>
      </c>
      <c r="P21" s="120">
        <v>936.97741</v>
      </c>
      <c r="Q21" s="122">
        <v>98.6860440957696</v>
      </c>
      <c r="R21" s="9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34.5" customHeight="1" thickBot="1" thickTop="1">
      <c r="A22" s="165" t="s">
        <v>31</v>
      </c>
      <c r="B22" s="166"/>
      <c r="C22" s="123">
        <v>560710.632669</v>
      </c>
      <c r="D22" s="124">
        <v>542499.0620340006</v>
      </c>
      <c r="E22" s="125">
        <v>103.35697734973373</v>
      </c>
      <c r="F22" s="124">
        <v>520489.00140000135</v>
      </c>
      <c r="G22" s="125">
        <v>107.7276620948399</v>
      </c>
      <c r="H22" s="123">
        <v>1011314.7219540002</v>
      </c>
      <c r="I22" s="124">
        <v>971181.1552720005</v>
      </c>
      <c r="J22" s="125">
        <v>104.13244907648145</v>
      </c>
      <c r="K22" s="124">
        <v>944434.9842619998</v>
      </c>
      <c r="L22" s="125">
        <v>107.0814549234706</v>
      </c>
      <c r="M22" s="123">
        <v>7026445.386299</v>
      </c>
      <c r="N22" s="124">
        <v>6996190.469706001</v>
      </c>
      <c r="O22" s="125">
        <v>100.43244844067647</v>
      </c>
      <c r="P22" s="124">
        <v>6886094.387026001</v>
      </c>
      <c r="Q22" s="126">
        <v>102.03818001010025</v>
      </c>
      <c r="R22" s="9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31.5" customHeight="1">
      <c r="A23" s="38"/>
      <c r="B23" s="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9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31.5" customHeight="1">
      <c r="A24" s="5"/>
      <c r="B24" s="5"/>
      <c r="R24" s="9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34.5" customHeight="1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</sheetData>
  <sheetProtection/>
  <mergeCells count="18">
    <mergeCell ref="A2:E2"/>
    <mergeCell ref="A21:B21"/>
    <mergeCell ref="A22:B22"/>
    <mergeCell ref="A7:B7"/>
    <mergeCell ref="A8:B8"/>
    <mergeCell ref="A12:B12"/>
    <mergeCell ref="A13:B13"/>
    <mergeCell ref="A9:B9"/>
    <mergeCell ref="A10:B10"/>
    <mergeCell ref="A11:B11"/>
    <mergeCell ref="A20:B20"/>
    <mergeCell ref="A4:B5"/>
    <mergeCell ref="A19:B19"/>
    <mergeCell ref="A17:B17"/>
    <mergeCell ref="A18:B18"/>
    <mergeCell ref="A14:B14"/>
    <mergeCell ref="A15:B15"/>
    <mergeCell ref="A16:B16"/>
  </mergeCells>
  <printOptions horizontalCentered="1" verticalCentered="1"/>
  <pageMargins left="0.3937007874015748" right="0.3937007874015748" top="0.7086614173228347" bottom="0.5118110236220472" header="0" footer="0"/>
  <pageSetup horizontalDpi="600" verticalDpi="600" orientation="landscape" paperSize="9" scale="48" r:id="rId1"/>
  <headerFooter alignWithMargins="0">
    <oddFooter>&amp;C&amp;14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V24"/>
  <sheetViews>
    <sheetView showOutlineSymbols="0" view="pageBreakPreview" zoomScale="50" zoomScaleNormal="50" zoomScaleSheetLayoutView="50" zoomScalePageLayoutView="0" workbookViewId="0" topLeftCell="A1">
      <selection activeCell="A1" sqref="A1"/>
    </sheetView>
  </sheetViews>
  <sheetFormatPr defaultColWidth="10.6640625" defaultRowHeight="15"/>
  <cols>
    <col min="1" max="1" width="6.88671875" style="2" customWidth="1"/>
    <col min="2" max="2" width="24.3359375" style="2" customWidth="1"/>
    <col min="3" max="4" width="13.6640625" style="2" customWidth="1"/>
    <col min="5" max="5" width="11.77734375" style="2" customWidth="1"/>
    <col min="6" max="6" width="13.6640625" style="2" customWidth="1"/>
    <col min="7" max="7" width="13.88671875" style="2" bestFit="1" customWidth="1"/>
    <col min="8" max="9" width="13.6640625" style="2" customWidth="1"/>
    <col min="10" max="10" width="13.88671875" style="2" customWidth="1"/>
    <col min="11" max="11" width="13.6640625" style="2" customWidth="1"/>
    <col min="12" max="12" width="13.88671875" style="2" bestFit="1" customWidth="1"/>
    <col min="13" max="14" width="13.6640625" style="2" customWidth="1"/>
    <col min="15" max="15" width="10.6640625" style="2" customWidth="1"/>
    <col min="16" max="16" width="13.6640625" style="2" customWidth="1"/>
    <col min="17" max="17" width="13.88671875" style="2" bestFit="1" customWidth="1"/>
    <col min="18" max="19" width="10.6640625" style="2" customWidth="1"/>
    <col min="20" max="22" width="12.3359375" style="2" bestFit="1" customWidth="1"/>
    <col min="23" max="16384" width="10.6640625" style="2" customWidth="1"/>
  </cols>
  <sheetData>
    <row r="2" spans="1:17" ht="32.25" customHeight="1">
      <c r="A2" s="175"/>
      <c r="B2" s="175"/>
      <c r="C2" s="175"/>
      <c r="D2" s="175"/>
      <c r="E2" s="175"/>
      <c r="F2" s="162" t="s">
        <v>59</v>
      </c>
      <c r="G2" s="161"/>
      <c r="H2" s="161"/>
      <c r="I2" s="161"/>
      <c r="J2" s="161"/>
      <c r="K2" s="163"/>
      <c r="L2" s="163"/>
      <c r="M2" s="163"/>
      <c r="N2" s="1"/>
      <c r="O2" s="1"/>
      <c r="P2" s="1"/>
      <c r="Q2" s="1"/>
    </row>
    <row r="3" spans="1:256" ht="34.5" customHeight="1" thickBo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34.5" customHeight="1">
      <c r="A4" s="169"/>
      <c r="B4" s="170"/>
      <c r="C4" s="6" t="s">
        <v>23</v>
      </c>
      <c r="D4" s="7"/>
      <c r="E4" s="7"/>
      <c r="F4" s="7"/>
      <c r="G4" s="7"/>
      <c r="H4" s="6" t="s">
        <v>27</v>
      </c>
      <c r="I4" s="7"/>
      <c r="J4" s="7"/>
      <c r="K4" s="7"/>
      <c r="L4" s="7"/>
      <c r="M4" s="47" t="s">
        <v>29</v>
      </c>
      <c r="N4" s="7"/>
      <c r="O4" s="7"/>
      <c r="P4" s="7"/>
      <c r="Q4" s="8"/>
      <c r="R4" s="9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34.5" customHeight="1" thickBot="1">
      <c r="A5" s="173"/>
      <c r="B5" s="174"/>
      <c r="C5" s="52"/>
      <c r="D5" s="53" t="s">
        <v>6</v>
      </c>
      <c r="E5" s="53" t="s">
        <v>24</v>
      </c>
      <c r="F5" s="53" t="s">
        <v>25</v>
      </c>
      <c r="G5" s="53" t="s">
        <v>26</v>
      </c>
      <c r="H5" s="54"/>
      <c r="I5" s="53" t="s">
        <v>12</v>
      </c>
      <c r="J5" s="53" t="s">
        <v>24</v>
      </c>
      <c r="K5" s="53" t="s">
        <v>28</v>
      </c>
      <c r="L5" s="53" t="s">
        <v>26</v>
      </c>
      <c r="M5" s="55"/>
      <c r="N5" s="53" t="s">
        <v>12</v>
      </c>
      <c r="O5" s="53" t="s">
        <v>24</v>
      </c>
      <c r="P5" s="53" t="s">
        <v>28</v>
      </c>
      <c r="Q5" s="56" t="s">
        <v>26</v>
      </c>
      <c r="R5" s="9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4.5" customHeight="1">
      <c r="A6" s="13"/>
      <c r="B6" s="14"/>
      <c r="C6" s="15" t="s">
        <v>5</v>
      </c>
      <c r="D6" s="16" t="s">
        <v>5</v>
      </c>
      <c r="E6" s="17" t="s">
        <v>11</v>
      </c>
      <c r="F6" s="16" t="s">
        <v>5</v>
      </c>
      <c r="G6" s="16" t="s">
        <v>11</v>
      </c>
      <c r="H6" s="15" t="s">
        <v>5</v>
      </c>
      <c r="I6" s="16" t="s">
        <v>5</v>
      </c>
      <c r="J6" s="17" t="s">
        <v>11</v>
      </c>
      <c r="K6" s="16" t="s">
        <v>5</v>
      </c>
      <c r="L6" s="16" t="s">
        <v>11</v>
      </c>
      <c r="M6" s="48" t="s">
        <v>5</v>
      </c>
      <c r="N6" s="16" t="s">
        <v>5</v>
      </c>
      <c r="O6" s="17" t="s">
        <v>11</v>
      </c>
      <c r="P6" s="16" t="s">
        <v>5</v>
      </c>
      <c r="Q6" s="18" t="s">
        <v>11</v>
      </c>
      <c r="R6" s="9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34.5" customHeight="1">
      <c r="A7" s="167" t="s">
        <v>32</v>
      </c>
      <c r="B7" s="168"/>
      <c r="C7" s="133">
        <v>1</v>
      </c>
      <c r="D7" s="134">
        <v>0</v>
      </c>
      <c r="E7" s="135" t="s">
        <v>52</v>
      </c>
      <c r="F7" s="134">
        <v>15</v>
      </c>
      <c r="G7" s="135">
        <v>6.666666666666667</v>
      </c>
      <c r="H7" s="133">
        <v>1</v>
      </c>
      <c r="I7" s="134">
        <v>4</v>
      </c>
      <c r="J7" s="135">
        <v>25</v>
      </c>
      <c r="K7" s="134">
        <v>16</v>
      </c>
      <c r="L7" s="135">
        <v>6.25</v>
      </c>
      <c r="M7" s="136">
        <v>48</v>
      </c>
      <c r="N7" s="134">
        <v>38</v>
      </c>
      <c r="O7" s="137">
        <v>126.3157894736842</v>
      </c>
      <c r="P7" s="134">
        <v>56</v>
      </c>
      <c r="Q7" s="138">
        <v>85.71428571428571</v>
      </c>
      <c r="R7" s="51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34.5" customHeight="1">
      <c r="A8" s="167" t="s">
        <v>33</v>
      </c>
      <c r="B8" s="168"/>
      <c r="C8" s="139">
        <v>0</v>
      </c>
      <c r="D8" s="140">
        <v>0</v>
      </c>
      <c r="E8" s="141" t="s">
        <v>52</v>
      </c>
      <c r="F8" s="140">
        <v>0</v>
      </c>
      <c r="G8" s="142" t="s">
        <v>52</v>
      </c>
      <c r="H8" s="143">
        <v>6</v>
      </c>
      <c r="I8" s="140">
        <v>0</v>
      </c>
      <c r="J8" s="141" t="s">
        <v>52</v>
      </c>
      <c r="K8" s="140">
        <v>3</v>
      </c>
      <c r="L8" s="144">
        <v>200</v>
      </c>
      <c r="M8" s="139">
        <v>21</v>
      </c>
      <c r="N8" s="140">
        <v>11</v>
      </c>
      <c r="O8" s="141">
        <v>190.9090909090909</v>
      </c>
      <c r="P8" s="140">
        <v>12</v>
      </c>
      <c r="Q8" s="142">
        <v>175</v>
      </c>
      <c r="R8" s="51"/>
      <c r="S8" s="5"/>
      <c r="T8" s="50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34.5" customHeight="1">
      <c r="A9" s="167" t="s">
        <v>53</v>
      </c>
      <c r="B9" s="168"/>
      <c r="C9" s="139">
        <v>2105</v>
      </c>
      <c r="D9" s="140">
        <v>2702</v>
      </c>
      <c r="E9" s="141">
        <v>77.90525536639527</v>
      </c>
      <c r="F9" s="140">
        <v>1835</v>
      </c>
      <c r="G9" s="135">
        <v>114.71389645776566</v>
      </c>
      <c r="H9" s="139">
        <v>4564</v>
      </c>
      <c r="I9" s="140">
        <v>6331</v>
      </c>
      <c r="J9" s="141">
        <v>72.08971726425524</v>
      </c>
      <c r="K9" s="140">
        <v>4450</v>
      </c>
      <c r="L9" s="144">
        <v>102.56179775280899</v>
      </c>
      <c r="M9" s="139">
        <v>27288</v>
      </c>
      <c r="N9" s="140">
        <v>32076</v>
      </c>
      <c r="O9" s="141">
        <v>85.0729517396184</v>
      </c>
      <c r="P9" s="140">
        <v>28219</v>
      </c>
      <c r="Q9" s="144">
        <v>96.70080442255218</v>
      </c>
      <c r="R9" s="9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34.5" customHeight="1">
      <c r="A10" s="167" t="s">
        <v>54</v>
      </c>
      <c r="B10" s="168"/>
      <c r="C10" s="139">
        <v>10</v>
      </c>
      <c r="D10" s="140">
        <v>17</v>
      </c>
      <c r="E10" s="141">
        <v>58.82352941176471</v>
      </c>
      <c r="F10" s="140">
        <v>52</v>
      </c>
      <c r="G10" s="144">
        <v>19.230769230769234</v>
      </c>
      <c r="H10" s="139">
        <v>15</v>
      </c>
      <c r="I10" s="140">
        <v>26</v>
      </c>
      <c r="J10" s="141">
        <v>57.692307692307686</v>
      </c>
      <c r="K10" s="140">
        <v>71</v>
      </c>
      <c r="L10" s="144">
        <v>21.12676056338028</v>
      </c>
      <c r="M10" s="139">
        <v>202</v>
      </c>
      <c r="N10" s="140">
        <v>217</v>
      </c>
      <c r="O10" s="141">
        <v>93.08755760368663</v>
      </c>
      <c r="P10" s="140">
        <v>208</v>
      </c>
      <c r="Q10" s="144">
        <v>97.11538461538461</v>
      </c>
      <c r="R10" s="9"/>
      <c r="S10" s="5"/>
      <c r="T10" s="5"/>
      <c r="U10" s="5"/>
      <c r="V10" s="50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34.5" customHeight="1">
      <c r="A11" s="167" t="s">
        <v>34</v>
      </c>
      <c r="B11" s="168"/>
      <c r="C11" s="139">
        <v>123</v>
      </c>
      <c r="D11" s="140">
        <v>135</v>
      </c>
      <c r="E11" s="141">
        <v>91.11111111111111</v>
      </c>
      <c r="F11" s="140">
        <v>109</v>
      </c>
      <c r="G11" s="144">
        <v>112.8440366972477</v>
      </c>
      <c r="H11" s="139">
        <v>303</v>
      </c>
      <c r="I11" s="140">
        <v>210</v>
      </c>
      <c r="J11" s="141">
        <v>144.28571428571428</v>
      </c>
      <c r="K11" s="140">
        <v>172</v>
      </c>
      <c r="L11" s="144">
        <v>176.1627906976744</v>
      </c>
      <c r="M11" s="139">
        <v>1342</v>
      </c>
      <c r="N11" s="140">
        <v>1273</v>
      </c>
      <c r="O11" s="141">
        <v>105.4202670856245</v>
      </c>
      <c r="P11" s="140">
        <v>1185</v>
      </c>
      <c r="Q11" s="144">
        <v>113.24894514767931</v>
      </c>
      <c r="R11" s="9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34.5" customHeight="1">
      <c r="A12" s="167" t="s">
        <v>35</v>
      </c>
      <c r="B12" s="168"/>
      <c r="C12" s="139">
        <v>2358</v>
      </c>
      <c r="D12" s="140">
        <v>2429</v>
      </c>
      <c r="E12" s="141">
        <v>97.0769864141622</v>
      </c>
      <c r="F12" s="140">
        <v>2112</v>
      </c>
      <c r="G12" s="144">
        <v>111.64772727272727</v>
      </c>
      <c r="H12" s="139">
        <v>5947</v>
      </c>
      <c r="I12" s="140">
        <v>5240</v>
      </c>
      <c r="J12" s="141">
        <v>113.49236641221374</v>
      </c>
      <c r="K12" s="140">
        <v>4933</v>
      </c>
      <c r="L12" s="144">
        <v>120.55544293533347</v>
      </c>
      <c r="M12" s="139">
        <v>37839</v>
      </c>
      <c r="N12" s="140">
        <v>40398</v>
      </c>
      <c r="O12" s="141">
        <v>93.66552799643547</v>
      </c>
      <c r="P12" s="140">
        <v>34735</v>
      </c>
      <c r="Q12" s="144">
        <v>108.9362314668202</v>
      </c>
      <c r="R12" s="9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34.5" customHeight="1">
      <c r="A13" s="167" t="s">
        <v>36</v>
      </c>
      <c r="B13" s="168"/>
      <c r="C13" s="139">
        <v>15094</v>
      </c>
      <c r="D13" s="140">
        <v>18296</v>
      </c>
      <c r="E13" s="141">
        <v>82.4989068648885</v>
      </c>
      <c r="F13" s="140">
        <v>15365</v>
      </c>
      <c r="G13" s="144">
        <v>98.23625122030589</v>
      </c>
      <c r="H13" s="139">
        <v>28241</v>
      </c>
      <c r="I13" s="140">
        <v>33759</v>
      </c>
      <c r="J13" s="141">
        <v>83.65472910927456</v>
      </c>
      <c r="K13" s="140">
        <v>33701</v>
      </c>
      <c r="L13" s="144">
        <v>83.79870033530162</v>
      </c>
      <c r="M13" s="139">
        <v>190083</v>
      </c>
      <c r="N13" s="140">
        <v>223300</v>
      </c>
      <c r="O13" s="141">
        <v>85.12449619346171</v>
      </c>
      <c r="P13" s="140">
        <v>207643</v>
      </c>
      <c r="Q13" s="144">
        <v>91.54317747287412</v>
      </c>
      <c r="R13" s="9"/>
      <c r="S13" s="5"/>
      <c r="T13" s="5"/>
      <c r="U13" s="50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34.5" customHeight="1">
      <c r="A14" s="167" t="s">
        <v>37</v>
      </c>
      <c r="B14" s="168"/>
      <c r="C14" s="139">
        <v>111</v>
      </c>
      <c r="D14" s="140">
        <v>218</v>
      </c>
      <c r="E14" s="141">
        <v>50.917431192660544</v>
      </c>
      <c r="F14" s="140">
        <v>137</v>
      </c>
      <c r="G14" s="144">
        <v>81.02189781021897</v>
      </c>
      <c r="H14" s="139">
        <v>296</v>
      </c>
      <c r="I14" s="140">
        <v>415</v>
      </c>
      <c r="J14" s="141">
        <v>71.32530120481928</v>
      </c>
      <c r="K14" s="140">
        <v>277</v>
      </c>
      <c r="L14" s="144">
        <v>106.8592057761733</v>
      </c>
      <c r="M14" s="139">
        <v>2674</v>
      </c>
      <c r="N14" s="140">
        <v>3490</v>
      </c>
      <c r="O14" s="141">
        <v>76.6189111747851</v>
      </c>
      <c r="P14" s="140">
        <v>2784</v>
      </c>
      <c r="Q14" s="144">
        <v>96.04885057471265</v>
      </c>
      <c r="R14" s="9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34.5" customHeight="1">
      <c r="A15" s="167" t="s">
        <v>38</v>
      </c>
      <c r="B15" s="168"/>
      <c r="C15" s="139">
        <v>2765</v>
      </c>
      <c r="D15" s="140">
        <v>2302</v>
      </c>
      <c r="E15" s="141">
        <v>120.11294526498698</v>
      </c>
      <c r="F15" s="140">
        <v>1417</v>
      </c>
      <c r="G15" s="142">
        <v>195.13055751587862</v>
      </c>
      <c r="H15" s="143">
        <v>5062</v>
      </c>
      <c r="I15" s="140">
        <v>4854</v>
      </c>
      <c r="J15" s="141">
        <v>104.28512566955088</v>
      </c>
      <c r="K15" s="140">
        <v>3439</v>
      </c>
      <c r="L15" s="144">
        <v>147.1939517301541</v>
      </c>
      <c r="M15" s="139">
        <v>29701</v>
      </c>
      <c r="N15" s="140">
        <v>33406</v>
      </c>
      <c r="O15" s="141">
        <v>88.90917799197749</v>
      </c>
      <c r="P15" s="140">
        <v>26576</v>
      </c>
      <c r="Q15" s="144">
        <v>111.75872968091511</v>
      </c>
      <c r="R15" s="9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34.5" customHeight="1">
      <c r="A16" s="167" t="s">
        <v>39</v>
      </c>
      <c r="B16" s="168"/>
      <c r="C16" s="139">
        <v>105</v>
      </c>
      <c r="D16" s="140">
        <v>90</v>
      </c>
      <c r="E16" s="141">
        <v>116.66666666666667</v>
      </c>
      <c r="F16" s="140">
        <v>77</v>
      </c>
      <c r="G16" s="144">
        <v>136.36363636363635</v>
      </c>
      <c r="H16" s="143">
        <v>168</v>
      </c>
      <c r="I16" s="140">
        <v>194</v>
      </c>
      <c r="J16" s="141">
        <v>86.5979381443299</v>
      </c>
      <c r="K16" s="140">
        <v>126</v>
      </c>
      <c r="L16" s="144">
        <v>133.33333333333331</v>
      </c>
      <c r="M16" s="139">
        <v>991</v>
      </c>
      <c r="N16" s="140">
        <v>1024</v>
      </c>
      <c r="O16" s="141">
        <v>96.77734375</v>
      </c>
      <c r="P16" s="140">
        <v>927</v>
      </c>
      <c r="Q16" s="144">
        <v>106.90399137001079</v>
      </c>
      <c r="R16" s="9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34.5" customHeight="1">
      <c r="A17" s="167" t="s">
        <v>40</v>
      </c>
      <c r="B17" s="168"/>
      <c r="C17" s="139">
        <v>2276</v>
      </c>
      <c r="D17" s="140">
        <v>61</v>
      </c>
      <c r="E17" s="141">
        <v>3731.147540983606</v>
      </c>
      <c r="F17" s="140">
        <v>216</v>
      </c>
      <c r="G17" s="144">
        <v>1053.7037037037037</v>
      </c>
      <c r="H17" s="139">
        <v>5687</v>
      </c>
      <c r="I17" s="140">
        <v>157</v>
      </c>
      <c r="J17" s="141">
        <v>3622.292993630573</v>
      </c>
      <c r="K17" s="140">
        <v>315</v>
      </c>
      <c r="L17" s="144">
        <v>1805.3968253968253</v>
      </c>
      <c r="M17" s="139">
        <v>15607</v>
      </c>
      <c r="N17" s="140">
        <v>1657</v>
      </c>
      <c r="O17" s="141">
        <v>941.8829209414605</v>
      </c>
      <c r="P17" s="140">
        <v>1908</v>
      </c>
      <c r="Q17" s="144">
        <v>817.9769392033544</v>
      </c>
      <c r="R17" s="9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34.5" customHeight="1">
      <c r="A18" s="167" t="s">
        <v>41</v>
      </c>
      <c r="B18" s="168"/>
      <c r="C18" s="139">
        <v>304</v>
      </c>
      <c r="D18" s="140">
        <v>227</v>
      </c>
      <c r="E18" s="141">
        <v>133.92070484581498</v>
      </c>
      <c r="F18" s="140">
        <v>219</v>
      </c>
      <c r="G18" s="142">
        <v>138.81278538812785</v>
      </c>
      <c r="H18" s="139">
        <v>710</v>
      </c>
      <c r="I18" s="140">
        <v>534</v>
      </c>
      <c r="J18" s="141">
        <v>132.95880149812734</v>
      </c>
      <c r="K18" s="140">
        <v>697</v>
      </c>
      <c r="L18" s="144">
        <v>101.8651362984218</v>
      </c>
      <c r="M18" s="139">
        <v>3665</v>
      </c>
      <c r="N18" s="140">
        <v>3637</v>
      </c>
      <c r="O18" s="141">
        <v>100.76986527357712</v>
      </c>
      <c r="P18" s="140">
        <v>2682</v>
      </c>
      <c r="Q18" s="144">
        <v>136.65175242356452</v>
      </c>
      <c r="R18" s="9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34.5" customHeight="1">
      <c r="A19" s="180" t="s">
        <v>44</v>
      </c>
      <c r="B19" s="181"/>
      <c r="C19" s="139">
        <v>914</v>
      </c>
      <c r="D19" s="140">
        <v>917</v>
      </c>
      <c r="E19" s="141">
        <v>99.67284623773173</v>
      </c>
      <c r="F19" s="140">
        <v>698</v>
      </c>
      <c r="G19" s="142">
        <v>130.945558739255</v>
      </c>
      <c r="H19" s="139">
        <v>1890</v>
      </c>
      <c r="I19" s="140">
        <v>2032</v>
      </c>
      <c r="J19" s="141">
        <v>93.01181102362204</v>
      </c>
      <c r="K19" s="140">
        <v>1403</v>
      </c>
      <c r="L19" s="144">
        <v>134.7113328581611</v>
      </c>
      <c r="M19" s="139">
        <v>11208</v>
      </c>
      <c r="N19" s="140">
        <v>12934</v>
      </c>
      <c r="O19" s="141">
        <v>86.65532704499768</v>
      </c>
      <c r="P19" s="140">
        <v>8870</v>
      </c>
      <c r="Q19" s="144">
        <v>126.358511837655</v>
      </c>
      <c r="R19" s="9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34.5" customHeight="1">
      <c r="A20" s="176" t="s">
        <v>43</v>
      </c>
      <c r="B20" s="177"/>
      <c r="C20" s="145">
        <v>2208</v>
      </c>
      <c r="D20" s="140">
        <v>4623</v>
      </c>
      <c r="E20" s="141">
        <v>47.76119402985074</v>
      </c>
      <c r="F20" s="140">
        <v>4920</v>
      </c>
      <c r="G20" s="146">
        <v>44.87804878048781</v>
      </c>
      <c r="H20" s="139">
        <v>3606</v>
      </c>
      <c r="I20" s="140">
        <v>12350</v>
      </c>
      <c r="J20" s="141">
        <v>29.198380566801617</v>
      </c>
      <c r="K20" s="140">
        <v>10015</v>
      </c>
      <c r="L20" s="144">
        <v>36.00599101347978</v>
      </c>
      <c r="M20" s="147">
        <v>54653</v>
      </c>
      <c r="N20" s="140">
        <v>74734</v>
      </c>
      <c r="O20" s="141">
        <v>73.13003452243959</v>
      </c>
      <c r="P20" s="140">
        <v>81090</v>
      </c>
      <c r="Q20" s="144">
        <v>67.39795289184856</v>
      </c>
      <c r="R20" s="9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34.5" customHeight="1" thickBot="1">
      <c r="A21" s="178" t="s">
        <v>42</v>
      </c>
      <c r="B21" s="179"/>
      <c r="C21" s="148">
        <v>1</v>
      </c>
      <c r="D21" s="149">
        <v>0</v>
      </c>
      <c r="E21" s="150" t="s">
        <v>52</v>
      </c>
      <c r="F21" s="149">
        <v>2</v>
      </c>
      <c r="G21" s="150">
        <v>50</v>
      </c>
      <c r="H21" s="148">
        <v>1</v>
      </c>
      <c r="I21" s="149">
        <v>0</v>
      </c>
      <c r="J21" s="150" t="s">
        <v>52</v>
      </c>
      <c r="K21" s="149">
        <v>3</v>
      </c>
      <c r="L21" s="150">
        <v>33.33333333333333</v>
      </c>
      <c r="M21" s="151">
        <v>2</v>
      </c>
      <c r="N21" s="152">
        <v>2</v>
      </c>
      <c r="O21" s="150">
        <v>100</v>
      </c>
      <c r="P21" s="152">
        <v>9</v>
      </c>
      <c r="Q21" s="153">
        <v>22.22222222222222</v>
      </c>
      <c r="R21" s="9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34.5" customHeight="1" thickBot="1" thickTop="1">
      <c r="A22" s="165" t="s">
        <v>31</v>
      </c>
      <c r="B22" s="166"/>
      <c r="C22" s="154">
        <v>28375</v>
      </c>
      <c r="D22" s="155">
        <v>32020</v>
      </c>
      <c r="E22" s="135">
        <v>88.61648969394129</v>
      </c>
      <c r="F22" s="155">
        <v>27166</v>
      </c>
      <c r="G22" s="156">
        <v>104.45041596112787</v>
      </c>
      <c r="H22" s="154">
        <v>56496</v>
      </c>
      <c r="I22" s="155">
        <v>66107</v>
      </c>
      <c r="J22" s="157">
        <v>85.46144886320663</v>
      </c>
      <c r="K22" s="155">
        <v>59618</v>
      </c>
      <c r="L22" s="156">
        <v>94.76332651212721</v>
      </c>
      <c r="M22" s="158">
        <v>375326</v>
      </c>
      <c r="N22" s="155">
        <v>428198</v>
      </c>
      <c r="O22" s="135">
        <v>87.65244116039777</v>
      </c>
      <c r="P22" s="155">
        <v>396903</v>
      </c>
      <c r="Q22" s="156">
        <v>94.56365913082038</v>
      </c>
      <c r="R22" s="9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34.5" customHeight="1">
      <c r="A23" s="38"/>
      <c r="B23" s="9"/>
      <c r="C23" s="20"/>
      <c r="D23" s="20"/>
      <c r="E23" s="49"/>
      <c r="F23" s="20"/>
      <c r="G23" s="20"/>
      <c r="H23" s="20"/>
      <c r="I23" s="20"/>
      <c r="J23" s="20"/>
      <c r="K23" s="20"/>
      <c r="L23" s="20"/>
      <c r="M23" s="20"/>
      <c r="N23" s="20"/>
      <c r="O23" s="49"/>
      <c r="P23" s="20"/>
      <c r="Q23" s="20"/>
      <c r="R23" s="9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34.5" customHeight="1">
      <c r="A24" s="5"/>
      <c r="B24" s="5"/>
      <c r="R24" s="9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</sheetData>
  <sheetProtection/>
  <mergeCells count="18">
    <mergeCell ref="A2:E2"/>
    <mergeCell ref="A21:B21"/>
    <mergeCell ref="A22:B22"/>
    <mergeCell ref="A7:B7"/>
    <mergeCell ref="A8:B8"/>
    <mergeCell ref="A12:B12"/>
    <mergeCell ref="A13:B13"/>
    <mergeCell ref="A9:B9"/>
    <mergeCell ref="A10:B10"/>
    <mergeCell ref="A11:B11"/>
    <mergeCell ref="A20:B20"/>
    <mergeCell ref="A4:B5"/>
    <mergeCell ref="A19:B19"/>
    <mergeCell ref="A17:B17"/>
    <mergeCell ref="A18:B18"/>
    <mergeCell ref="A14:B14"/>
    <mergeCell ref="A15:B15"/>
    <mergeCell ref="A16:B16"/>
  </mergeCells>
  <printOptions horizontalCentered="1" verticalCentered="1"/>
  <pageMargins left="0.3937007874015748" right="0.3937007874015748" top="0.7086614173228347" bottom="0.5118110236220472" header="0" footer="0"/>
  <pageSetup horizontalDpi="600" verticalDpi="600" orientation="landscape" paperSize="9" scale="48" r:id="rId1"/>
  <headerFooter alignWithMargins="0">
    <oddFooter>&amp;C&amp;14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